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<sst xmlns="http://schemas.openxmlformats.org/spreadsheetml/2006/main" count="402" uniqueCount="216">
  <si>
    <t>Р А С Х О Д И</t>
  </si>
  <si>
    <t>РАСПОРЕД СРЕДСТАВА ПО ОРГАНИЗАЦИОНОЈ КЛАСИФИКИЦИЈИ ЗА 2018. ГОДИНУ</t>
  </si>
  <si>
    <t>ЕКОНОМСКИ КОД</t>
  </si>
  <si>
    <t>ОПИС</t>
  </si>
  <si>
    <t>План буџета за 2018. годину</t>
  </si>
  <si>
    <t>Нацрт буџета за 2019. годину</t>
  </si>
  <si>
    <t>Индех 4/3</t>
  </si>
  <si>
    <t>ПОТРОШАЧКА</t>
  </si>
  <si>
    <t>0059110 Стручна служба Скупштине општине</t>
  </si>
  <si>
    <t>Број ПЈТ</t>
  </si>
  <si>
    <t>0059110</t>
  </si>
  <si>
    <t>ТЕКУЋИ РАСХОДИ</t>
  </si>
  <si>
    <t>Расходи по основу кориштења роба и услуга</t>
  </si>
  <si>
    <t>Уговорене услуге-сједнице</t>
  </si>
  <si>
    <t>Накнаде за привремене и повремене послове и уговори о дјелу</t>
  </si>
  <si>
    <t>Расходи за бруто плате скупштински посл и одборницима</t>
  </si>
  <si>
    <t>Репрезентација скупштине</t>
  </si>
  <si>
    <t>Прославе државних празника</t>
  </si>
  <si>
    <t>Расходи за бруто накнаде одборницима и комисијама</t>
  </si>
  <si>
    <t>Општинска изборна комисија</t>
  </si>
  <si>
    <t>Трошкови закупа</t>
  </si>
  <si>
    <t>Набавка материјала</t>
  </si>
  <si>
    <t>Расходи за стручне услуге и усавршавање</t>
  </si>
  <si>
    <t>Трошкови репрезентације</t>
  </si>
  <si>
    <t>Расходи за бруто накнаде бирачким одборима</t>
  </si>
  <si>
    <t>Расходи за бруто накнаде бирачким одборимаа</t>
  </si>
  <si>
    <t>Накнада за одбор за жалбе</t>
  </si>
  <si>
    <t>Накнада општинској изборној комисији</t>
  </si>
  <si>
    <t>0059120  Кабинет начелника општине</t>
  </si>
  <si>
    <t>00590120</t>
  </si>
  <si>
    <t>Услуге информисања</t>
  </si>
  <si>
    <t>Репрезентација кабинета Начелника</t>
  </si>
  <si>
    <t>Прослава државних празника</t>
  </si>
  <si>
    <t>Трошкови за рад разних комисија</t>
  </si>
  <si>
    <t>Остали трошкови</t>
  </si>
  <si>
    <t>Порези и доприноси на рад комисија</t>
  </si>
  <si>
    <t>Расходи по основу затезних камата</t>
  </si>
  <si>
    <t>Остале уговорене услуге (односи са јавношћу и информисање</t>
  </si>
  <si>
    <t>Трошкови за затезне камате</t>
  </si>
  <si>
    <t>Остале уговорене услуге, афирмација општине, сарадња са другим општинама, суфинансирање пројеката финансираних из донаторских фондова</t>
  </si>
  <si>
    <t>Текуће помоћи</t>
  </si>
  <si>
    <t>Савез општина и градова</t>
  </si>
  <si>
    <t>Текуће помоћи Мјесним заједницама</t>
  </si>
  <si>
    <t>Капиталне помоћи мјесним заједницама</t>
  </si>
  <si>
    <t>Текуће помоћи-ванредне помоћи</t>
  </si>
  <si>
    <t>Расходи по судским рјешењима</t>
  </si>
  <si>
    <t>Укупно потрошачка јединица 0059120</t>
  </si>
  <si>
    <t>0059125 Територијална  ватрогасна јединица</t>
  </si>
  <si>
    <t>00590125</t>
  </si>
  <si>
    <t>Бруто накнаде запослених</t>
  </si>
  <si>
    <t>Расходи по осву кориштења роба и услуга</t>
  </si>
  <si>
    <t>Трошкови енергије и комуналних услуга</t>
  </si>
  <si>
    <t>Трошкови текућег одржавања</t>
  </si>
  <si>
    <t xml:space="preserve">Трошкови горива  </t>
  </si>
  <si>
    <t>Трошкови горива и превоза</t>
  </si>
  <si>
    <t>Трошкови осигурања и банкарске услуге</t>
  </si>
  <si>
    <t>Уговорене услуге</t>
  </si>
  <si>
    <t>КАПИТАЛНИ РАСХОДИ</t>
  </si>
  <si>
    <t>Трошкови за набавку сталних средстава</t>
  </si>
  <si>
    <t>Издаци за набавку теренског возила</t>
  </si>
  <si>
    <t>Набавка опреме од срестава проти. Пож заштите</t>
  </si>
  <si>
    <t>Укупно потрошачка јединица 0059125</t>
  </si>
  <si>
    <t>0059130 Одјељење за општу управу</t>
  </si>
  <si>
    <t>00590130</t>
  </si>
  <si>
    <t>Расходи за бруто накнаде трош. И осталих личних примања запослених</t>
  </si>
  <si>
    <t>Помоћи радницима у случају смрти и отпремнине</t>
  </si>
  <si>
    <t>Накнаде за превоз</t>
  </si>
  <si>
    <t>Образовни материјал(сл гласници и др)</t>
  </si>
  <si>
    <t>Трошкови осигурања имовине и лица</t>
  </si>
  <si>
    <t>Oбјаве конкурса и огласа</t>
  </si>
  <si>
    <t>Услуге стручног образовања</t>
  </si>
  <si>
    <t>Набавка опреме</t>
  </si>
  <si>
    <t>Укупно потрошачка јединица 0059130</t>
  </si>
  <si>
    <t>0059140 Одјељење за финансије</t>
  </si>
  <si>
    <t>00590140</t>
  </si>
  <si>
    <t>Расходи за лична примања запослених</t>
  </si>
  <si>
    <t>Расходи за бруто плате запослених</t>
  </si>
  <si>
    <t>Расходи за бруто накнаде трошкова и осталих личних примања запослених по основу рада</t>
  </si>
  <si>
    <t>Расходи за плата за вријеме боловања који се не рефундира</t>
  </si>
  <si>
    <t>Расходи за отпремнине и једнократне помоћи</t>
  </si>
  <si>
    <t>Путни трошкови</t>
  </si>
  <si>
    <t>Трошкови трезора</t>
  </si>
  <si>
    <t>Расходи по основу доп за проф рехабилитацију инвалида</t>
  </si>
  <si>
    <t>Трансфери између различитих јединица власти</t>
  </si>
  <si>
    <t>Трансфери ентитету</t>
  </si>
  <si>
    <t>Трансфери јединицама локалне самоуправе</t>
  </si>
  <si>
    <t>Трансфери обавезног социјалног осигурања</t>
  </si>
  <si>
    <t>Издаци за накнаде плата за породиљско одсуство који се рефундирају од фонда обавезног социјалног осигурања</t>
  </si>
  <si>
    <t>Укупно потрошачка јединица 0059140</t>
  </si>
  <si>
    <t>0059150 Одјељење за привреду и друштвене дјелатности</t>
  </si>
  <si>
    <t>0059150</t>
  </si>
  <si>
    <t>Цивилна заштита</t>
  </si>
  <si>
    <t>Уговорене услуге-материјални трошкови</t>
  </si>
  <si>
    <t xml:space="preserve">Субвенције </t>
  </si>
  <si>
    <t>Текуће помоћи непрофитним субјектима</t>
  </si>
  <si>
    <t>Општинска борачка организација</t>
  </si>
  <si>
    <t>ООЦК</t>
  </si>
  <si>
    <t>Дом здравља- остале услуге</t>
  </si>
  <si>
    <t>Буџет за младе (Пројекти)</t>
  </si>
  <si>
    <t>Награде најбољим ученицима</t>
  </si>
  <si>
    <t>Средства за СПКД Просвета</t>
  </si>
  <si>
    <t>Спорт и физичка култура</t>
  </si>
  <si>
    <t>Невладине организације и друге институције</t>
  </si>
  <si>
    <t>Удружење пензионера</t>
  </si>
  <si>
    <t>Удружење параплегичара</t>
  </si>
  <si>
    <t>Средства за рад политичких странака</t>
  </si>
  <si>
    <t>Заштита и санација вјерских објеката</t>
  </si>
  <si>
    <t>Помоћи основним школама</t>
  </si>
  <si>
    <t>Одржавање опреме противградних станица</t>
  </si>
  <si>
    <t>Дознаке грађанима које се исплађују из буџета</t>
  </si>
  <si>
    <t>Помоћ у изградњи стамбених јединица</t>
  </si>
  <si>
    <t>Популациона политика</t>
  </si>
  <si>
    <t>Подстицај повратка и помоћ социјалним категоријама</t>
  </si>
  <si>
    <t>Стипендије студената и ученика</t>
  </si>
  <si>
    <t>Превоз ученика</t>
  </si>
  <si>
    <t>Подршка пројектима за запошљавање младих</t>
  </si>
  <si>
    <t>Побољшавање услова становања најугроженијих лица</t>
  </si>
  <si>
    <t>Трансфери унутар исте јединице власти</t>
  </si>
  <si>
    <t>Трансфер Туристичкој организацији</t>
  </si>
  <si>
    <t>Укупно потрошачка јединица 0059150</t>
  </si>
  <si>
    <t>0059160 Одјељење за просторно уређење, стамбено  комуналне послове</t>
  </si>
  <si>
    <t>0059160</t>
  </si>
  <si>
    <t>Услуге дератизације</t>
  </si>
  <si>
    <t>Расходи за текуће одржавање</t>
  </si>
  <si>
    <t>Улична расвјета</t>
  </si>
  <si>
    <t>Трошкови комуналне инфраструктуре (заједничка комунална потрошња)</t>
  </si>
  <si>
    <t>Помоћ удржењима етажних власника</t>
  </si>
  <si>
    <t>Подршка пројектима капиталних инвестиција</t>
  </si>
  <si>
    <t>Средства за пројектовање и надзор</t>
  </si>
  <si>
    <t>Укупно потрошачка јединица 0059160</t>
  </si>
  <si>
    <t>0059190 Остала буџетска потрошња</t>
  </si>
  <si>
    <t>0059190</t>
  </si>
  <si>
    <t>Расходи финансирања и други фин.трошкови</t>
  </si>
  <si>
    <t>Камате на кредите од домаћих финансијских институција</t>
  </si>
  <si>
    <t>Остале накнаде везане за кредитирање</t>
  </si>
  <si>
    <t xml:space="preserve">Расходи по основу камата по репрограму </t>
  </si>
  <si>
    <t>Расходи по основу камата на зајмове примљење од ентитета</t>
  </si>
  <si>
    <t>Издаци за отплату дугова</t>
  </si>
  <si>
    <t>Издаци за отплату главнице по обвезницама у земљи</t>
  </si>
  <si>
    <t>Издаци за отплату главнице зајмова примљених од банака</t>
  </si>
  <si>
    <t>Издаци за отплату главнице зајмова примљених од банака-преузети кредити по гаранцијама</t>
  </si>
  <si>
    <t>Остали издаци</t>
  </si>
  <si>
    <t>Издаци у земљи за отплату неизмирених обавеза из ранијих година-Отплата репрограма пореског дуга и обвезница</t>
  </si>
  <si>
    <t>Издаци у земљи за отплату неизмирених обавеза из ранијих година-покриће дефицита</t>
  </si>
  <si>
    <t>Укупно потрошачка јединица 0059190</t>
  </si>
  <si>
    <t>0059200 МЈЕСНЕ ЗАЈЕДНИЦЕ</t>
  </si>
  <si>
    <t xml:space="preserve">0059200  </t>
  </si>
  <si>
    <t>Трошкови енергије</t>
  </si>
  <si>
    <t>Трошкови комуналних услуга</t>
  </si>
  <si>
    <t>Текуће одржавање</t>
  </si>
  <si>
    <t>Трошкови  горива</t>
  </si>
  <si>
    <t>Укупно потрошачка јединица 0059200</t>
  </si>
  <si>
    <t>0059240 Одсјек за заједничке послова</t>
  </si>
  <si>
    <t xml:space="preserve">0059240  </t>
  </si>
  <si>
    <t>Закуп имовине и опреме</t>
  </si>
  <si>
    <t>Трошкови енергије угаљ и струја</t>
  </si>
  <si>
    <t>Трошкови за комуналне услуге</t>
  </si>
  <si>
    <t>ПТТ услуге</t>
  </si>
  <si>
    <t>Накнада за превози тр  смјештаја (дневнице)</t>
  </si>
  <si>
    <t>Трошкови услуга и превоза горива</t>
  </si>
  <si>
    <t>Расходи за осигурање возила</t>
  </si>
  <si>
    <t>Расходи за таксе и накнаде за регистрацију возила</t>
  </si>
  <si>
    <t>Реконструкција зграде</t>
  </si>
  <si>
    <t>Канцеларијски намјештај</t>
  </si>
  <si>
    <t>Укупно потрошачка јединица 0059240</t>
  </si>
  <si>
    <t>005300 Центар за социјални рад</t>
  </si>
  <si>
    <t>0059300</t>
  </si>
  <si>
    <t>Трошкови услуга превоза и гориво</t>
  </si>
  <si>
    <t>Љекарска комисија</t>
  </si>
  <si>
    <t>Репрограм пореског дуга</t>
  </si>
  <si>
    <t>Укупно потрошачка јединица 0059300</t>
  </si>
  <si>
    <t>005301 Трошкови социјалне заштите</t>
  </si>
  <si>
    <t>0059301</t>
  </si>
  <si>
    <t xml:space="preserve">Дознаке грађанима  </t>
  </si>
  <si>
    <t>Сталне новчане помоћи</t>
  </si>
  <si>
    <t>Туђа њега и помоћ</t>
  </si>
  <si>
    <t>Једнократне помоћи</t>
  </si>
  <si>
    <t>Категораизација дјеце</t>
  </si>
  <si>
    <t>Остала проширена права</t>
  </si>
  <si>
    <t>Смјештај у породицу</t>
  </si>
  <si>
    <t>Трошкови смјештаја у установе</t>
  </si>
  <si>
    <t>Трансфери фондовима обавезног социјалног осигурања</t>
  </si>
  <si>
    <t>Укупно потрошачка јединица 0059301</t>
  </si>
  <si>
    <t xml:space="preserve">                      ПОТРОШАЧКА           0059400 Дјечији вртић #ДЕЛ/0! #ДЕЛ/0!</t>
  </si>
  <si>
    <t>0059400 Дјечији вртић</t>
  </si>
  <si>
    <t>0059400</t>
  </si>
  <si>
    <t>Набавка за потребе исхране дјеце</t>
  </si>
  <si>
    <t>Набавка горива</t>
  </si>
  <si>
    <t>Остали непоменути расходи</t>
  </si>
  <si>
    <t>Укупно потрошачка јединица 0059400</t>
  </si>
  <si>
    <t>0059500 Центар за културу</t>
  </si>
  <si>
    <t xml:space="preserve">0059500  </t>
  </si>
  <si>
    <t>Трошкови услуга превоза и горива</t>
  </si>
  <si>
    <t>Реконструкција и инвестиционо одржавање</t>
  </si>
  <si>
    <t>Остали издаци у земљи</t>
  </si>
  <si>
    <t>Укупно потрошачка јединица 0059500</t>
  </si>
  <si>
    <t>00590061 СШЦ”Вук Караџић” Лопаре</t>
  </si>
  <si>
    <t>005950061</t>
  </si>
  <si>
    <t>Расходи за лична примања</t>
  </si>
  <si>
    <t>Нканаде трошкова запослених</t>
  </si>
  <si>
    <t>Тропкови комуналних услуга</t>
  </si>
  <si>
    <t>Расходи за материјал за потребе образовног процеса</t>
  </si>
  <si>
    <t>Трошкови осигурања</t>
  </si>
  <si>
    <t>Укупно потрошачка јединица 00590061</t>
  </si>
  <si>
    <t>00590037 Народна библиотека Лопаре</t>
  </si>
  <si>
    <t>00590037</t>
  </si>
  <si>
    <t>Расходи за материјал за културу</t>
  </si>
  <si>
    <t>Путни триошкови</t>
  </si>
  <si>
    <t>Укупно потрошачка јединица 00590037</t>
  </si>
  <si>
    <t>***</t>
  </si>
  <si>
    <t>БУЏЕТСКА РЕЗЕРВА</t>
  </si>
  <si>
    <t>****</t>
  </si>
  <si>
    <t>********</t>
  </si>
  <si>
    <t xml:space="preserve">Буџетска резерва     </t>
  </si>
  <si>
    <t>Укупно буџетска резерва</t>
  </si>
  <si>
    <t>УКУПНО РАСХОДИ БУЏЕТА</t>
  </si>
</sst>
</file>

<file path=xl/styles.xml><?xml version="1.0" encoding="utf-8"?>
<styleSheet xmlns="http://schemas.openxmlformats.org/spreadsheetml/2006/main">
  <numFmts count="8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1"/>
      <family val="0"/>
    </font>
    <font>
      <b/>
      <sz val="18"/>
      <name val="Arial1"/>
      <family val="0"/>
    </font>
    <font>
      <b/>
      <sz val="13"/>
      <name val="Arial1"/>
      <family val="0"/>
    </font>
    <font>
      <b/>
      <sz val="11"/>
      <name val="Arial1"/>
      <family val="0"/>
    </font>
    <font>
      <sz val="11"/>
      <name val="Arial1"/>
      <family val="0"/>
    </font>
    <font>
      <sz val="11"/>
      <color indexed="63"/>
      <name val="Arial1"/>
      <family val="0"/>
    </font>
    <font>
      <b/>
      <sz val="11"/>
      <color indexed="8"/>
      <name val="Arial1"/>
      <family val="0"/>
    </font>
    <font>
      <b/>
      <sz val="11"/>
      <color indexed="63"/>
      <name val="Arial1"/>
      <family val="0"/>
    </font>
    <font>
      <b/>
      <sz val="12"/>
      <name val="Arial1"/>
      <family val="0"/>
    </font>
    <font>
      <sz val="11"/>
      <color rgb="FF000000"/>
      <name val="Arial1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1C1C1C"/>
      <name val="Arial1"/>
      <family val="0"/>
    </font>
    <font>
      <sz val="11"/>
      <color rgb="FF333333"/>
      <name val="Arial1"/>
      <family val="0"/>
    </font>
    <font>
      <b/>
      <sz val="11"/>
      <color rgb="FF000000"/>
      <name val="Arial1"/>
      <family val="0"/>
    </font>
    <font>
      <b/>
      <sz val="11"/>
      <color rgb="FF1C1C1C"/>
      <name val="Arial1"/>
      <family val="0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7">
    <xf numFmtId="0" fontId="0" fillId="0" borderId="0" xfId="0" applyFont="1" applyAlignment="1">
      <alignment/>
    </xf>
    <xf numFmtId="0" fontId="19" fillId="0" borderId="10" xfId="15" applyFont="1" applyBorder="1" applyAlignment="1">
      <alignment horizontal="center"/>
      <protection/>
    </xf>
    <xf numFmtId="0" fontId="27" fillId="0" borderId="10" xfId="15" applyFont="1" applyBorder="1">
      <alignment/>
      <protection/>
    </xf>
    <xf numFmtId="0" fontId="20" fillId="0" borderId="10" xfId="15" applyFont="1" applyBorder="1" applyAlignment="1">
      <alignment horizontal="center"/>
      <protection/>
    </xf>
    <xf numFmtId="0" fontId="27" fillId="0" borderId="10" xfId="15" applyFont="1" applyBorder="1">
      <alignment/>
      <protection/>
    </xf>
    <xf numFmtId="0" fontId="21" fillId="0" borderId="10" xfId="15" applyFont="1" applyBorder="1">
      <alignment/>
      <protection/>
    </xf>
    <xf numFmtId="0" fontId="21" fillId="0" borderId="10" xfId="15" applyFont="1" applyBorder="1" applyAlignment="1">
      <alignment horizontal="center" vertical="center"/>
      <protection/>
    </xf>
    <xf numFmtId="0" fontId="21" fillId="0" borderId="10" xfId="15" applyFont="1" applyBorder="1" applyAlignment="1">
      <alignment vertical="center" wrapText="1"/>
      <protection/>
    </xf>
    <xf numFmtId="0" fontId="27" fillId="0" borderId="10" xfId="15" applyFont="1" applyBorder="1" applyAlignment="1">
      <alignment horizontal="center"/>
      <protection/>
    </xf>
    <xf numFmtId="0" fontId="27" fillId="0" borderId="10" xfId="15" applyFont="1" applyBorder="1" applyAlignment="1">
      <alignment horizontal="center" vertical="top"/>
      <protection/>
    </xf>
    <xf numFmtId="0" fontId="27" fillId="0" borderId="10" xfId="15" applyFont="1" applyBorder="1" applyAlignment="1">
      <alignment horizontal="center"/>
      <protection/>
    </xf>
    <xf numFmtId="0" fontId="21" fillId="0" borderId="10" xfId="15" applyFont="1" applyBorder="1" applyAlignment="1">
      <alignment horizontal="center"/>
      <protection/>
    </xf>
    <xf numFmtId="0" fontId="21" fillId="0" borderId="10" xfId="15" applyFont="1" applyBorder="1" applyAlignment="1">
      <alignment horizontal="left" vertical="top"/>
      <protection/>
    </xf>
    <xf numFmtId="3" fontId="27" fillId="0" borderId="10" xfId="15" applyNumberFormat="1" applyFont="1" applyBorder="1" applyAlignment="1">
      <alignment horizontal="left" vertical="top"/>
      <protection/>
    </xf>
    <xf numFmtId="0" fontId="21" fillId="0" borderId="10" xfId="15" applyFont="1" applyBorder="1" applyAlignment="1">
      <alignment horizontal="center"/>
      <protection/>
    </xf>
    <xf numFmtId="3" fontId="21" fillId="0" borderId="10" xfId="15" applyNumberFormat="1" applyFont="1" applyBorder="1" applyAlignment="1">
      <alignment horizontal="right"/>
      <protection/>
    </xf>
    <xf numFmtId="0" fontId="27" fillId="0" borderId="10" xfId="15" applyFont="1" applyBorder="1" applyAlignment="1">
      <alignment horizontal="left" vertical="top"/>
      <protection/>
    </xf>
    <xf numFmtId="3" fontId="27" fillId="0" borderId="10" xfId="15" applyNumberFormat="1" applyFont="1" applyBorder="1" applyAlignment="1">
      <alignment horizontal="right"/>
      <protection/>
    </xf>
    <xf numFmtId="0" fontId="27" fillId="0" borderId="10" xfId="15" applyFont="1" applyBorder="1" applyAlignment="1">
      <alignment horizontal="left" vertical="top" wrapText="1"/>
      <protection/>
    </xf>
    <xf numFmtId="3" fontId="21" fillId="0" borderId="10" xfId="15" applyNumberFormat="1" applyFont="1" applyBorder="1" applyAlignment="1">
      <alignment horizontal="right"/>
      <protection/>
    </xf>
    <xf numFmtId="0" fontId="27" fillId="0" borderId="0" xfId="15" applyFont="1">
      <alignment/>
      <protection/>
    </xf>
    <xf numFmtId="0" fontId="27" fillId="0" borderId="0" xfId="15" applyFont="1">
      <alignment/>
      <protection/>
    </xf>
    <xf numFmtId="3" fontId="21" fillId="0" borderId="10" xfId="15" applyNumberFormat="1" applyFont="1" applyBorder="1" applyAlignment="1">
      <alignment horizontal="left" vertical="top"/>
      <protection/>
    </xf>
    <xf numFmtId="0" fontId="22" fillId="0" borderId="10" xfId="15" applyFont="1" applyBorder="1">
      <alignment/>
      <protection/>
    </xf>
    <xf numFmtId="0" fontId="22" fillId="0" borderId="10" xfId="15" applyFont="1" applyBorder="1" applyAlignment="1">
      <alignment horizontal="left" vertical="top"/>
      <protection/>
    </xf>
    <xf numFmtId="3" fontId="44" fillId="0" borderId="10" xfId="15" applyNumberFormat="1" applyFont="1" applyBorder="1" applyAlignment="1">
      <alignment horizontal="right"/>
      <protection/>
    </xf>
    <xf numFmtId="0" fontId="21" fillId="0" borderId="10" xfId="15" applyFont="1" applyBorder="1" applyAlignment="1">
      <alignment horizontal="left" vertical="top" wrapText="1"/>
      <protection/>
    </xf>
    <xf numFmtId="0" fontId="22" fillId="0" borderId="10" xfId="15" applyFont="1" applyBorder="1" applyAlignment="1">
      <alignment horizontal="left" vertical="top" wrapText="1"/>
      <protection/>
    </xf>
    <xf numFmtId="0" fontId="21" fillId="0" borderId="10" xfId="15" applyFont="1" applyBorder="1">
      <alignment/>
      <protection/>
    </xf>
    <xf numFmtId="0" fontId="27" fillId="0" borderId="11" xfId="15" applyFont="1" applyBorder="1" applyAlignment="1">
      <alignment horizontal="center"/>
      <protection/>
    </xf>
    <xf numFmtId="0" fontId="27" fillId="0" borderId="0" xfId="15" applyFont="1" applyBorder="1">
      <alignment/>
      <protection/>
    </xf>
    <xf numFmtId="0" fontId="27" fillId="0" borderId="12" xfId="15" applyFont="1" applyBorder="1">
      <alignment/>
      <protection/>
    </xf>
    <xf numFmtId="0" fontId="27" fillId="0" borderId="11" xfId="15" applyFont="1" applyBorder="1" applyAlignment="1">
      <alignment horizontal="left" vertical="top"/>
      <protection/>
    </xf>
    <xf numFmtId="3" fontId="27" fillId="0" borderId="0" xfId="15" applyNumberFormat="1" applyFont="1" applyBorder="1" applyAlignment="1">
      <alignment horizontal="right"/>
      <protection/>
    </xf>
    <xf numFmtId="0" fontId="27" fillId="0" borderId="10" xfId="15" applyFont="1" applyBorder="1" applyAlignment="1">
      <alignment horizontal="justify" vertical="top"/>
      <protection/>
    </xf>
    <xf numFmtId="3" fontId="22" fillId="0" borderId="10" xfId="15" applyNumberFormat="1" applyFont="1" applyBorder="1" applyAlignment="1">
      <alignment horizontal="right"/>
      <protection/>
    </xf>
    <xf numFmtId="0" fontId="21" fillId="0" borderId="10" xfId="15" applyFont="1" applyBorder="1" applyAlignment="1">
      <alignment horizontal="justify" vertical="top"/>
      <protection/>
    </xf>
    <xf numFmtId="0" fontId="22" fillId="0" borderId="10" xfId="15" applyFont="1" applyBorder="1" applyAlignment="1">
      <alignment horizontal="justify" vertical="top"/>
      <protection/>
    </xf>
    <xf numFmtId="3" fontId="45" fillId="0" borderId="10" xfId="15" applyNumberFormat="1" applyFont="1" applyBorder="1" applyAlignment="1">
      <alignment horizontal="right"/>
      <protection/>
    </xf>
    <xf numFmtId="0" fontId="21" fillId="0" borderId="10" xfId="15" applyFont="1" applyBorder="1" applyAlignment="1">
      <alignment horizontal="left" vertical="top"/>
      <protection/>
    </xf>
    <xf numFmtId="0" fontId="27" fillId="0" borderId="13" xfId="15" applyFont="1" applyBorder="1">
      <alignment/>
      <protection/>
    </xf>
    <xf numFmtId="0" fontId="27" fillId="0" borderId="14" xfId="15" applyFont="1" applyBorder="1" applyAlignment="1">
      <alignment horizontal="left" vertical="top"/>
      <protection/>
    </xf>
    <xf numFmtId="0" fontId="27" fillId="0" borderId="11" xfId="15" applyFont="1" applyBorder="1">
      <alignment/>
      <protection/>
    </xf>
    <xf numFmtId="3" fontId="46" fillId="0" borderId="10" xfId="15" applyNumberFormat="1" applyFont="1" applyBorder="1" applyAlignment="1">
      <alignment horizontal="right"/>
      <protection/>
    </xf>
    <xf numFmtId="0" fontId="27" fillId="0" borderId="0" xfId="15" applyFont="1" applyAlignment="1">
      <alignment wrapText="1"/>
      <protection/>
    </xf>
    <xf numFmtId="0" fontId="21" fillId="0" borderId="10" xfId="15" applyFont="1" applyBorder="1" applyAlignment="1">
      <alignment vertical="top" wrapText="1"/>
      <protection/>
    </xf>
    <xf numFmtId="0" fontId="27" fillId="0" borderId="15" xfId="15" applyFont="1" applyBorder="1" applyAlignment="1">
      <alignment wrapText="1"/>
      <protection/>
    </xf>
    <xf numFmtId="3" fontId="47" fillId="0" borderId="10" xfId="15" applyNumberFormat="1" applyFont="1" applyBorder="1" applyAlignment="1">
      <alignment horizontal="right"/>
      <protection/>
    </xf>
    <xf numFmtId="0" fontId="21" fillId="0" borderId="0" xfId="15" applyFont="1">
      <alignment/>
      <protection/>
    </xf>
    <xf numFmtId="0" fontId="27" fillId="0" borderId="16" xfId="15" applyFont="1" applyBorder="1">
      <alignment/>
      <protection/>
    </xf>
    <xf numFmtId="0" fontId="27" fillId="0" borderId="17" xfId="15" applyFont="1" applyBorder="1" applyAlignment="1">
      <alignment wrapText="1"/>
      <protection/>
    </xf>
    <xf numFmtId="0" fontId="21" fillId="0" borderId="10" xfId="15" applyFont="1" applyBorder="1" applyAlignment="1">
      <alignment horizontal="left"/>
      <protection/>
    </xf>
    <xf numFmtId="0" fontId="27" fillId="0" borderId="10" xfId="15" applyFont="1" applyBorder="1" applyAlignment="1">
      <alignment wrapText="1"/>
      <protection/>
    </xf>
    <xf numFmtId="0" fontId="21" fillId="0" borderId="10" xfId="15" applyFont="1" applyBorder="1" applyAlignment="1">
      <alignment horizontal="justify"/>
      <protection/>
    </xf>
    <xf numFmtId="0" fontId="22" fillId="0" borderId="10" xfId="15" applyFont="1" applyBorder="1" applyAlignment="1">
      <alignment horizontal="justify"/>
      <protection/>
    </xf>
    <xf numFmtId="0" fontId="27" fillId="0" borderId="18" xfId="15" applyFont="1" applyBorder="1">
      <alignment/>
      <protection/>
    </xf>
    <xf numFmtId="3" fontId="26" fillId="0" borderId="10" xfId="15" applyNumberFormat="1" applyFont="1" applyBorder="1" applyAlignment="1">
      <alignment/>
      <protection/>
    </xf>
  </cellXfs>
  <cellStyles count="48">
    <cellStyle name="Normal" xfId="0"/>
    <cellStyle name="Default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0"/>
  <sheetViews>
    <sheetView tabSelected="1" zoomScalePageLayoutView="0" workbookViewId="0" topLeftCell="A409">
      <selection activeCell="A1" sqref="A1:K430"/>
    </sheetView>
  </sheetViews>
  <sheetFormatPr defaultColWidth="9.140625" defaultRowHeight="15"/>
  <cols>
    <col min="9" max="9" width="12.421875" style="0" customWidth="1"/>
    <col min="10" max="10" width="13.8515625" style="0" customWidth="1"/>
  </cols>
  <sheetData>
    <row r="1" spans="1:1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2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60">
      <c r="A4" s="5"/>
      <c r="B4" s="6" t="s">
        <v>2</v>
      </c>
      <c r="C4" s="6"/>
      <c r="D4" s="6"/>
      <c r="E4" s="6" t="s">
        <v>3</v>
      </c>
      <c r="F4" s="6"/>
      <c r="G4" s="6"/>
      <c r="H4" s="6"/>
      <c r="I4" s="7" t="s">
        <v>4</v>
      </c>
      <c r="J4" s="7" t="s">
        <v>5</v>
      </c>
      <c r="K4" s="7" t="s">
        <v>6</v>
      </c>
    </row>
    <row r="5" spans="1:11" ht="15">
      <c r="A5" s="2"/>
      <c r="B5" s="8">
        <v>1</v>
      </c>
      <c r="C5" s="8"/>
      <c r="D5" s="8"/>
      <c r="E5" s="9">
        <v>2</v>
      </c>
      <c r="F5" s="9"/>
      <c r="G5" s="9"/>
      <c r="H5" s="9"/>
      <c r="I5" s="10">
        <v>3</v>
      </c>
      <c r="J5" s="10">
        <v>4</v>
      </c>
      <c r="K5" s="10">
        <v>5</v>
      </c>
    </row>
    <row r="6" spans="1:11" ht="15">
      <c r="A6" s="2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">
      <c r="A7" s="5"/>
      <c r="B7" s="11" t="s">
        <v>7</v>
      </c>
      <c r="C7" s="11"/>
      <c r="D7" s="11"/>
      <c r="E7" s="12" t="s">
        <v>8</v>
      </c>
      <c r="F7" s="12"/>
      <c r="G7" s="12"/>
      <c r="H7" s="12"/>
      <c r="I7" s="12"/>
      <c r="J7" s="12"/>
      <c r="K7" s="12"/>
    </row>
    <row r="8" spans="1:11" ht="15">
      <c r="A8" s="2"/>
      <c r="B8" s="11" t="s">
        <v>9</v>
      </c>
      <c r="C8" s="11"/>
      <c r="D8" s="11"/>
      <c r="E8" s="13" t="s">
        <v>10</v>
      </c>
      <c r="F8" s="13"/>
      <c r="G8" s="13"/>
      <c r="H8" s="13"/>
      <c r="I8" s="13"/>
      <c r="J8" s="13"/>
      <c r="K8" s="13"/>
    </row>
    <row r="9" spans="1:11" ht="15">
      <c r="A9" s="5"/>
      <c r="B9" s="14">
        <v>41</v>
      </c>
      <c r="C9" s="5"/>
      <c r="D9" s="5"/>
      <c r="E9" s="12" t="s">
        <v>11</v>
      </c>
      <c r="F9" s="12"/>
      <c r="G9" s="12"/>
      <c r="H9" s="12"/>
      <c r="I9" s="15">
        <f>I10</f>
        <v>206500</v>
      </c>
      <c r="J9" s="15">
        <f>J10</f>
        <v>196000</v>
      </c>
      <c r="K9" s="15">
        <f>J9/I9*100</f>
        <v>94.91525423728814</v>
      </c>
    </row>
    <row r="10" spans="1:11" ht="15">
      <c r="A10" s="5"/>
      <c r="B10" s="14"/>
      <c r="C10" s="5">
        <v>412</v>
      </c>
      <c r="D10" s="5"/>
      <c r="E10" s="12" t="s">
        <v>12</v>
      </c>
      <c r="F10" s="12"/>
      <c r="G10" s="12"/>
      <c r="H10" s="12"/>
      <c r="I10" s="15">
        <f>I12+I13+I14+I15+I24+I25</f>
        <v>206500</v>
      </c>
      <c r="J10" s="15">
        <f>J12+J13+J14+J15+J24+J25</f>
        <v>196000</v>
      </c>
      <c r="K10" s="15">
        <f>J10/I10*100</f>
        <v>94.91525423728814</v>
      </c>
    </row>
    <row r="11" spans="1:11" ht="15">
      <c r="A11" s="2">
        <v>1</v>
      </c>
      <c r="B11" s="10"/>
      <c r="C11" s="2"/>
      <c r="D11" s="2">
        <v>412700</v>
      </c>
      <c r="E11" s="16" t="s">
        <v>13</v>
      </c>
      <c r="F11" s="16"/>
      <c r="G11" s="16"/>
      <c r="H11" s="16"/>
      <c r="I11" s="17"/>
      <c r="J11" s="17"/>
      <c r="K11" s="15">
        <v>0</v>
      </c>
    </row>
    <row r="12" spans="1:11" ht="15">
      <c r="A12" s="2">
        <v>1</v>
      </c>
      <c r="B12" s="10"/>
      <c r="C12" s="2"/>
      <c r="D12" s="2">
        <v>412900</v>
      </c>
      <c r="E12" s="18" t="s">
        <v>14</v>
      </c>
      <c r="F12" s="18"/>
      <c r="G12" s="18"/>
      <c r="H12" s="18"/>
      <c r="I12" s="17">
        <v>2500</v>
      </c>
      <c r="J12" s="17">
        <v>2000</v>
      </c>
      <c r="K12" s="15">
        <f>J12/I12*100</f>
        <v>80</v>
      </c>
    </row>
    <row r="13" spans="1:11" ht="15">
      <c r="A13" s="2">
        <v>2</v>
      </c>
      <c r="B13" s="10"/>
      <c r="C13" s="2"/>
      <c r="D13" s="2">
        <v>412900</v>
      </c>
      <c r="E13" s="18" t="s">
        <v>15</v>
      </c>
      <c r="F13" s="18"/>
      <c r="G13" s="18"/>
      <c r="H13" s="18"/>
      <c r="I13" s="17">
        <v>160000</v>
      </c>
      <c r="J13" s="17">
        <v>160000</v>
      </c>
      <c r="K13" s="15">
        <f>J13/I13*100</f>
        <v>100</v>
      </c>
    </row>
    <row r="14" spans="1:11" ht="15">
      <c r="A14" s="2">
        <v>3</v>
      </c>
      <c r="B14" s="10"/>
      <c r="C14" s="2"/>
      <c r="D14" s="2">
        <v>412900</v>
      </c>
      <c r="E14" s="18" t="s">
        <v>16</v>
      </c>
      <c r="F14" s="18"/>
      <c r="G14" s="18"/>
      <c r="H14" s="18"/>
      <c r="I14" s="17">
        <v>10000</v>
      </c>
      <c r="J14" s="17">
        <v>8000</v>
      </c>
      <c r="K14" s="15">
        <f>J14/I14*100</f>
        <v>80</v>
      </c>
    </row>
    <row r="15" spans="1:11" ht="15">
      <c r="A15" s="2">
        <v>4</v>
      </c>
      <c r="B15" s="10"/>
      <c r="C15" s="2"/>
      <c r="D15" s="2">
        <v>412900</v>
      </c>
      <c r="E15" s="18" t="s">
        <v>17</v>
      </c>
      <c r="F15" s="18"/>
      <c r="G15" s="18"/>
      <c r="H15" s="18"/>
      <c r="I15" s="17">
        <v>14000</v>
      </c>
      <c r="J15" s="17">
        <v>13000</v>
      </c>
      <c r="K15" s="15">
        <f>J15/I15*100</f>
        <v>92.85714285714286</v>
      </c>
    </row>
    <row r="16" spans="1:11" ht="15">
      <c r="A16" s="2">
        <v>5</v>
      </c>
      <c r="B16" s="10"/>
      <c r="C16" s="2"/>
      <c r="D16" s="2">
        <v>412900</v>
      </c>
      <c r="E16" s="18" t="s">
        <v>18</v>
      </c>
      <c r="F16" s="18"/>
      <c r="G16" s="18"/>
      <c r="H16" s="18"/>
      <c r="I16" s="17"/>
      <c r="J16" s="17"/>
      <c r="K16" s="15">
        <v>0</v>
      </c>
    </row>
    <row r="17" spans="1:11" ht="15">
      <c r="A17" s="5"/>
      <c r="B17" s="14">
        <v>412</v>
      </c>
      <c r="C17" s="5"/>
      <c r="D17" s="5"/>
      <c r="E17" s="12" t="s">
        <v>19</v>
      </c>
      <c r="F17" s="12"/>
      <c r="G17" s="12"/>
      <c r="H17" s="12"/>
      <c r="I17" s="15"/>
      <c r="J17" s="15"/>
      <c r="K17" s="15">
        <v>0</v>
      </c>
    </row>
    <row r="18" spans="1:11" ht="15">
      <c r="A18" s="2">
        <v>6</v>
      </c>
      <c r="B18" s="10"/>
      <c r="C18" s="2"/>
      <c r="D18" s="2">
        <v>412100</v>
      </c>
      <c r="E18" s="16" t="s">
        <v>20</v>
      </c>
      <c r="F18" s="16"/>
      <c r="G18" s="16"/>
      <c r="H18" s="16"/>
      <c r="I18" s="17"/>
      <c r="J18" s="17"/>
      <c r="K18" s="15">
        <v>0</v>
      </c>
    </row>
    <row r="19" spans="1:11" ht="15">
      <c r="A19" s="2">
        <v>7</v>
      </c>
      <c r="B19" s="10"/>
      <c r="C19" s="2"/>
      <c r="D19" s="2">
        <v>412100</v>
      </c>
      <c r="E19" s="16" t="s">
        <v>21</v>
      </c>
      <c r="F19" s="16"/>
      <c r="G19" s="16"/>
      <c r="H19" s="16"/>
      <c r="I19" s="17"/>
      <c r="J19" s="17"/>
      <c r="K19" s="15">
        <v>0</v>
      </c>
    </row>
    <row r="20" spans="1:11" ht="15">
      <c r="A20" s="2">
        <v>8</v>
      </c>
      <c r="B20" s="10"/>
      <c r="C20" s="2"/>
      <c r="D20" s="2">
        <v>412700</v>
      </c>
      <c r="E20" s="16" t="s">
        <v>22</v>
      </c>
      <c r="F20" s="16"/>
      <c r="G20" s="16"/>
      <c r="H20" s="16"/>
      <c r="I20" s="17"/>
      <c r="J20" s="17"/>
      <c r="K20" s="15">
        <v>0</v>
      </c>
    </row>
    <row r="21" spans="1:11" ht="15">
      <c r="A21" s="2">
        <v>9</v>
      </c>
      <c r="B21" s="10"/>
      <c r="C21" s="2"/>
      <c r="D21" s="2">
        <v>412900</v>
      </c>
      <c r="E21" s="16" t="s">
        <v>23</v>
      </c>
      <c r="F21" s="16"/>
      <c r="G21" s="16"/>
      <c r="H21" s="16"/>
      <c r="I21" s="17"/>
      <c r="J21" s="17"/>
      <c r="K21" s="15">
        <v>0</v>
      </c>
    </row>
    <row r="22" spans="1:11" ht="15">
      <c r="A22" s="2">
        <v>10</v>
      </c>
      <c r="B22" s="10"/>
      <c r="C22" s="2"/>
      <c r="D22" s="2">
        <v>412900</v>
      </c>
      <c r="E22" s="16" t="s">
        <v>24</v>
      </c>
      <c r="F22" s="16"/>
      <c r="G22" s="16"/>
      <c r="H22" s="16"/>
      <c r="I22" s="17"/>
      <c r="J22" s="17"/>
      <c r="K22" s="15">
        <v>0</v>
      </c>
    </row>
    <row r="23" spans="1:11" ht="15">
      <c r="A23" s="2">
        <v>11</v>
      </c>
      <c r="B23" s="10"/>
      <c r="C23" s="2"/>
      <c r="D23" s="2"/>
      <c r="E23" s="16" t="s">
        <v>25</v>
      </c>
      <c r="F23" s="16"/>
      <c r="G23" s="16"/>
      <c r="H23" s="16"/>
      <c r="I23" s="17"/>
      <c r="J23" s="17"/>
      <c r="K23" s="15">
        <v>0</v>
      </c>
    </row>
    <row r="24" spans="1:11" ht="15">
      <c r="A24" s="2">
        <v>5</v>
      </c>
      <c r="B24" s="10"/>
      <c r="C24" s="2"/>
      <c r="D24" s="2">
        <v>412900</v>
      </c>
      <c r="E24" s="16" t="s">
        <v>26</v>
      </c>
      <c r="F24" s="16"/>
      <c r="G24" s="16"/>
      <c r="H24" s="16"/>
      <c r="I24" s="17">
        <v>7000</v>
      </c>
      <c r="J24" s="17">
        <v>7000</v>
      </c>
      <c r="K24" s="15">
        <f>J24/I24*100</f>
        <v>100</v>
      </c>
    </row>
    <row r="25" spans="1:11" ht="15">
      <c r="A25" s="2">
        <v>6</v>
      </c>
      <c r="B25" s="10"/>
      <c r="C25" s="2"/>
      <c r="D25" s="2">
        <v>412900</v>
      </c>
      <c r="E25" s="16" t="s">
        <v>27</v>
      </c>
      <c r="F25" s="16"/>
      <c r="G25" s="16"/>
      <c r="H25" s="16"/>
      <c r="I25" s="17">
        <v>13000</v>
      </c>
      <c r="J25" s="17">
        <v>6000</v>
      </c>
      <c r="K25" s="15">
        <f>J25/I25*100</f>
        <v>46.15384615384615</v>
      </c>
    </row>
    <row r="26" spans="1:11" ht="15">
      <c r="A26" s="5"/>
      <c r="B26" s="2"/>
      <c r="C26" s="15">
        <f>C10</f>
        <v>412</v>
      </c>
      <c r="D26" s="15"/>
      <c r="E26" s="19"/>
      <c r="F26" s="19"/>
      <c r="G26" s="19"/>
      <c r="H26" s="19"/>
      <c r="I26" s="15">
        <f>I9</f>
        <v>206500</v>
      </c>
      <c r="J26" s="15">
        <f>J9</f>
        <v>196000</v>
      </c>
      <c r="K26" s="15">
        <f>J26/I26*100</f>
        <v>94.91525423728814</v>
      </c>
    </row>
    <row r="27" spans="1:11" ht="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15">
        <v>0</v>
      </c>
    </row>
    <row r="28" spans="1:11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5">
      <c r="A29" s="5"/>
      <c r="B29" s="11" t="s">
        <v>7</v>
      </c>
      <c r="C29" s="11"/>
      <c r="D29" s="11"/>
      <c r="E29" s="12" t="s">
        <v>28</v>
      </c>
      <c r="F29" s="12"/>
      <c r="G29" s="12"/>
      <c r="H29" s="12"/>
      <c r="I29" s="12"/>
      <c r="J29" s="12"/>
      <c r="K29" s="12"/>
    </row>
    <row r="30" spans="1:11" ht="15">
      <c r="A30" s="2"/>
      <c r="B30" s="11" t="s">
        <v>9</v>
      </c>
      <c r="C30" s="11"/>
      <c r="D30" s="11"/>
      <c r="E30" s="22" t="s">
        <v>29</v>
      </c>
      <c r="F30" s="22"/>
      <c r="G30" s="22"/>
      <c r="H30" s="22"/>
      <c r="I30" s="22"/>
      <c r="J30" s="22"/>
      <c r="K30" s="22"/>
    </row>
    <row r="31" spans="1:11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15">
        <v>0</v>
      </c>
    </row>
    <row r="32" spans="1:11" ht="15">
      <c r="A32" s="2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">
      <c r="A33" s="5"/>
      <c r="B33" s="14">
        <v>41</v>
      </c>
      <c r="C33" s="5"/>
      <c r="D33" s="5"/>
      <c r="E33" s="12" t="s">
        <v>11</v>
      </c>
      <c r="F33" s="12"/>
      <c r="G33" s="12"/>
      <c r="H33" s="12"/>
      <c r="I33" s="15">
        <f>I34+I41+I47+I54</f>
        <v>177557</v>
      </c>
      <c r="J33" s="15">
        <f>J34+J41+J47+J54</f>
        <v>183600</v>
      </c>
      <c r="K33" s="15">
        <f aca="true" t="shared" si="0" ref="K33:K42">J33/I33*100</f>
        <v>103.40341411490395</v>
      </c>
    </row>
    <row r="34" spans="1:11" ht="15">
      <c r="A34" s="5"/>
      <c r="B34" s="14"/>
      <c r="C34" s="5">
        <v>412</v>
      </c>
      <c r="D34" s="5"/>
      <c r="E34" s="12" t="s">
        <v>12</v>
      </c>
      <c r="F34" s="12"/>
      <c r="G34" s="12"/>
      <c r="H34" s="12"/>
      <c r="I34" s="15">
        <f>I35+I36+I37+I38+I40+I39</f>
        <v>104557</v>
      </c>
      <c r="J34" s="15">
        <f>J35+J36+J37+J38+J40+J39</f>
        <v>100600</v>
      </c>
      <c r="K34" s="15">
        <f t="shared" si="0"/>
        <v>96.2154614229559</v>
      </c>
    </row>
    <row r="35" spans="1:11" ht="15">
      <c r="A35" s="23">
        <v>7</v>
      </c>
      <c r="B35" s="14"/>
      <c r="C35" s="5"/>
      <c r="D35" s="23">
        <v>412700</v>
      </c>
      <c r="E35" s="24" t="s">
        <v>30</v>
      </c>
      <c r="F35" s="24"/>
      <c r="G35" s="24"/>
      <c r="H35" s="24"/>
      <c r="I35" s="25">
        <v>50000</v>
      </c>
      <c r="J35" s="25">
        <v>50000</v>
      </c>
      <c r="K35" s="15">
        <f t="shared" si="0"/>
        <v>100</v>
      </c>
    </row>
    <row r="36" spans="1:11" ht="15">
      <c r="A36" s="2">
        <v>8</v>
      </c>
      <c r="B36" s="10"/>
      <c r="C36" s="2"/>
      <c r="D36" s="2">
        <v>412900</v>
      </c>
      <c r="E36" s="16" t="s">
        <v>31</v>
      </c>
      <c r="F36" s="16"/>
      <c r="G36" s="16"/>
      <c r="H36" s="16"/>
      <c r="I36" s="17">
        <v>17000</v>
      </c>
      <c r="J36" s="17">
        <v>16000</v>
      </c>
      <c r="K36" s="15">
        <f t="shared" si="0"/>
        <v>94.11764705882352</v>
      </c>
    </row>
    <row r="37" spans="1:11" ht="15">
      <c r="A37" s="2">
        <v>9</v>
      </c>
      <c r="B37" s="10"/>
      <c r="C37" s="2"/>
      <c r="D37" s="2">
        <v>412900</v>
      </c>
      <c r="E37" s="16" t="s">
        <v>32</v>
      </c>
      <c r="F37" s="16"/>
      <c r="G37" s="16"/>
      <c r="H37" s="16"/>
      <c r="I37" s="17">
        <v>14000</v>
      </c>
      <c r="J37" s="17">
        <v>13000</v>
      </c>
      <c r="K37" s="15">
        <f t="shared" si="0"/>
        <v>92.85714285714286</v>
      </c>
    </row>
    <row r="38" spans="1:11" ht="15">
      <c r="A38" s="2">
        <v>10</v>
      </c>
      <c r="B38" s="10"/>
      <c r="C38" s="2"/>
      <c r="D38" s="2">
        <v>412900</v>
      </c>
      <c r="E38" s="16" t="s">
        <v>33</v>
      </c>
      <c r="F38" s="16"/>
      <c r="G38" s="16"/>
      <c r="H38" s="16"/>
      <c r="I38" s="17">
        <v>1000</v>
      </c>
      <c r="J38" s="17">
        <v>1000</v>
      </c>
      <c r="K38" s="15">
        <f t="shared" si="0"/>
        <v>100</v>
      </c>
    </row>
    <row r="39" spans="1:11" ht="15">
      <c r="A39" s="2">
        <v>11</v>
      </c>
      <c r="B39" s="10"/>
      <c r="C39" s="2"/>
      <c r="D39" s="2">
        <v>412900</v>
      </c>
      <c r="E39" s="18" t="s">
        <v>34</v>
      </c>
      <c r="F39" s="18"/>
      <c r="G39" s="18"/>
      <c r="H39" s="18"/>
      <c r="I39" s="17">
        <v>22357</v>
      </c>
      <c r="J39" s="17">
        <v>20000</v>
      </c>
      <c r="K39" s="15">
        <f t="shared" si="0"/>
        <v>89.45744062262378</v>
      </c>
    </row>
    <row r="40" spans="1:11" ht="15">
      <c r="A40" s="2">
        <v>12</v>
      </c>
      <c r="B40" s="10"/>
      <c r="C40" s="2"/>
      <c r="D40" s="2">
        <v>412900</v>
      </c>
      <c r="E40" s="18" t="s">
        <v>35</v>
      </c>
      <c r="F40" s="18"/>
      <c r="G40" s="18"/>
      <c r="H40" s="18"/>
      <c r="I40" s="17">
        <v>200</v>
      </c>
      <c r="J40" s="17">
        <v>600</v>
      </c>
      <c r="K40" s="15">
        <f t="shared" si="0"/>
        <v>300</v>
      </c>
    </row>
    <row r="41" spans="1:11" ht="15">
      <c r="A41" s="2"/>
      <c r="B41" s="10"/>
      <c r="C41" s="5">
        <v>413</v>
      </c>
      <c r="D41" s="2"/>
      <c r="E41" s="26" t="s">
        <v>36</v>
      </c>
      <c r="F41" s="26"/>
      <c r="G41" s="26"/>
      <c r="H41" s="26"/>
      <c r="I41" s="15">
        <f>I42</f>
        <v>15000</v>
      </c>
      <c r="J41" s="15">
        <f>J42</f>
        <v>30000</v>
      </c>
      <c r="K41" s="15">
        <f t="shared" si="0"/>
        <v>200</v>
      </c>
    </row>
    <row r="42" spans="1:11" ht="15">
      <c r="A42" s="2">
        <v>13</v>
      </c>
      <c r="B42" s="10"/>
      <c r="C42" s="2"/>
      <c r="D42" s="2">
        <v>413900</v>
      </c>
      <c r="E42" s="27" t="s">
        <v>36</v>
      </c>
      <c r="F42" s="27"/>
      <c r="G42" s="27"/>
      <c r="H42" s="27"/>
      <c r="I42" s="17">
        <v>15000</v>
      </c>
      <c r="J42" s="17">
        <v>30000</v>
      </c>
      <c r="K42" s="15">
        <f t="shared" si="0"/>
        <v>200</v>
      </c>
    </row>
    <row r="43" spans="1:11" ht="15">
      <c r="A43" s="5">
        <v>18</v>
      </c>
      <c r="B43" s="14"/>
      <c r="C43" s="5"/>
      <c r="D43" s="2">
        <v>412700</v>
      </c>
      <c r="E43" s="18" t="s">
        <v>37</v>
      </c>
      <c r="F43" s="18"/>
      <c r="G43" s="18"/>
      <c r="H43" s="18"/>
      <c r="I43" s="17"/>
      <c r="J43" s="17"/>
      <c r="K43" s="15">
        <v>0</v>
      </c>
    </row>
    <row r="44" spans="1:11" ht="15">
      <c r="A44" s="2">
        <v>19</v>
      </c>
      <c r="B44" s="10"/>
      <c r="C44" s="2"/>
      <c r="D44" s="2">
        <v>412900</v>
      </c>
      <c r="E44" s="16" t="s">
        <v>23</v>
      </c>
      <c r="F44" s="16"/>
      <c r="G44" s="16"/>
      <c r="H44" s="16"/>
      <c r="I44" s="17"/>
      <c r="J44" s="17"/>
      <c r="K44" s="15">
        <v>0</v>
      </c>
    </row>
    <row r="45" spans="1:11" ht="15">
      <c r="A45" s="2">
        <v>20</v>
      </c>
      <c r="B45" s="10"/>
      <c r="C45" s="2"/>
      <c r="D45" s="2">
        <v>412900</v>
      </c>
      <c r="E45" s="16" t="s">
        <v>38</v>
      </c>
      <c r="F45" s="16"/>
      <c r="G45" s="16"/>
      <c r="H45" s="16"/>
      <c r="I45" s="17"/>
      <c r="J45" s="17"/>
      <c r="K45" s="15">
        <v>0</v>
      </c>
    </row>
    <row r="46" spans="1:11" ht="15">
      <c r="A46" s="2">
        <v>21</v>
      </c>
      <c r="B46" s="10"/>
      <c r="C46" s="2"/>
      <c r="D46" s="2">
        <v>412900</v>
      </c>
      <c r="E46" s="18" t="s">
        <v>39</v>
      </c>
      <c r="F46" s="18"/>
      <c r="G46" s="18"/>
      <c r="H46" s="18"/>
      <c r="I46" s="17"/>
      <c r="J46" s="17"/>
      <c r="K46" s="15">
        <v>0</v>
      </c>
    </row>
    <row r="47" spans="1:11" ht="15">
      <c r="A47" s="2"/>
      <c r="B47" s="10"/>
      <c r="C47" s="5">
        <v>415</v>
      </c>
      <c r="D47" s="2"/>
      <c r="E47" s="12" t="s">
        <v>40</v>
      </c>
      <c r="F47" s="12"/>
      <c r="G47" s="12"/>
      <c r="H47" s="12"/>
      <c r="I47" s="15">
        <f>I48</f>
        <v>3000</v>
      </c>
      <c r="J47" s="15">
        <f>J48</f>
        <v>3000</v>
      </c>
      <c r="K47" s="15">
        <f>J47/I47*100</f>
        <v>100</v>
      </c>
    </row>
    <row r="48" spans="1:11" ht="15">
      <c r="A48" s="2">
        <v>14</v>
      </c>
      <c r="B48" s="10"/>
      <c r="C48" s="2"/>
      <c r="D48" s="2">
        <v>415200</v>
      </c>
      <c r="E48" s="16" t="s">
        <v>41</v>
      </c>
      <c r="F48" s="16"/>
      <c r="G48" s="16"/>
      <c r="H48" s="16"/>
      <c r="I48" s="17">
        <v>3000</v>
      </c>
      <c r="J48" s="17">
        <v>3000</v>
      </c>
      <c r="K48" s="15">
        <f>J48/I48*100</f>
        <v>100</v>
      </c>
    </row>
    <row r="49" spans="1:11" ht="15">
      <c r="A49" s="2">
        <v>12</v>
      </c>
      <c r="B49" s="10"/>
      <c r="C49" s="2"/>
      <c r="D49" s="2">
        <v>415200</v>
      </c>
      <c r="E49" s="16" t="s">
        <v>42</v>
      </c>
      <c r="F49" s="16"/>
      <c r="G49" s="16"/>
      <c r="H49" s="16"/>
      <c r="I49" s="17"/>
      <c r="J49" s="17"/>
      <c r="K49" s="15">
        <v>0</v>
      </c>
    </row>
    <row r="50" spans="1:11" ht="15">
      <c r="A50" s="5"/>
      <c r="B50" s="14"/>
      <c r="C50" s="5"/>
      <c r="D50" s="5">
        <v>415200</v>
      </c>
      <c r="E50" s="12" t="s">
        <v>43</v>
      </c>
      <c r="F50" s="12"/>
      <c r="G50" s="12"/>
      <c r="H50" s="12"/>
      <c r="I50" s="15"/>
      <c r="J50" s="15"/>
      <c r="K50" s="15">
        <v>0</v>
      </c>
    </row>
    <row r="51" spans="1:11" ht="15">
      <c r="A51" s="2">
        <v>23</v>
      </c>
      <c r="B51" s="10"/>
      <c r="C51" s="2"/>
      <c r="D51" s="2">
        <v>415200</v>
      </c>
      <c r="E51" s="16" t="s">
        <v>43</v>
      </c>
      <c r="F51" s="16"/>
      <c r="G51" s="16"/>
      <c r="H51" s="16"/>
      <c r="I51" s="17"/>
      <c r="J51" s="17"/>
      <c r="K51" s="15">
        <v>0</v>
      </c>
    </row>
    <row r="52" spans="1:11" ht="15">
      <c r="A52" s="5"/>
      <c r="B52" s="14">
        <v>416</v>
      </c>
      <c r="C52" s="5"/>
      <c r="D52" s="5"/>
      <c r="E52" s="12" t="s">
        <v>40</v>
      </c>
      <c r="F52" s="12"/>
      <c r="G52" s="12"/>
      <c r="H52" s="12"/>
      <c r="I52" s="15"/>
      <c r="J52" s="15"/>
      <c r="K52" s="15">
        <v>0</v>
      </c>
    </row>
    <row r="53" spans="1:11" ht="15">
      <c r="A53" s="2">
        <v>24</v>
      </c>
      <c r="B53" s="10"/>
      <c r="C53" s="2"/>
      <c r="D53" s="2">
        <v>416100</v>
      </c>
      <c r="E53" s="16" t="s">
        <v>44</v>
      </c>
      <c r="F53" s="16"/>
      <c r="G53" s="16"/>
      <c r="H53" s="16"/>
      <c r="I53" s="17"/>
      <c r="J53" s="17"/>
      <c r="K53" s="15">
        <v>0</v>
      </c>
    </row>
    <row r="54" spans="1:11" ht="15">
      <c r="A54" s="2"/>
      <c r="B54" s="10"/>
      <c r="C54" s="5">
        <v>419</v>
      </c>
      <c r="D54" s="2"/>
      <c r="E54" s="26" t="s">
        <v>45</v>
      </c>
      <c r="F54" s="26"/>
      <c r="G54" s="26"/>
      <c r="H54" s="26"/>
      <c r="I54" s="15">
        <f>I55</f>
        <v>55000</v>
      </c>
      <c r="J54" s="15">
        <f>J55</f>
        <v>50000</v>
      </c>
      <c r="K54" s="15">
        <f>J54/I54*100</f>
        <v>90.9090909090909</v>
      </c>
    </row>
    <row r="55" spans="1:11" ht="15">
      <c r="A55" s="2">
        <v>15</v>
      </c>
      <c r="B55" s="10"/>
      <c r="C55" s="5"/>
      <c r="D55" s="2">
        <v>419100</v>
      </c>
      <c r="E55" s="18" t="s">
        <v>45</v>
      </c>
      <c r="F55" s="18"/>
      <c r="G55" s="18"/>
      <c r="H55" s="18"/>
      <c r="I55" s="17">
        <v>55000</v>
      </c>
      <c r="J55" s="17">
        <v>50000</v>
      </c>
      <c r="K55" s="15">
        <f>J55/I55*100</f>
        <v>90.9090909090909</v>
      </c>
    </row>
    <row r="56" spans="1:11" ht="15">
      <c r="A56" s="5"/>
      <c r="B56" s="14"/>
      <c r="C56" s="5"/>
      <c r="D56" s="5"/>
      <c r="E56" s="12" t="s">
        <v>46</v>
      </c>
      <c r="F56" s="12"/>
      <c r="G56" s="12"/>
      <c r="H56" s="12"/>
      <c r="I56" s="15">
        <f>I33</f>
        <v>177557</v>
      </c>
      <c r="J56" s="15">
        <f>J33</f>
        <v>183600</v>
      </c>
      <c r="K56" s="15">
        <f>J56/I56*100</f>
        <v>103.40341411490395</v>
      </c>
    </row>
    <row r="57" spans="1:11" ht="1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15">
      <c r="A58" s="5"/>
      <c r="B58" s="11" t="s">
        <v>7</v>
      </c>
      <c r="C58" s="11"/>
      <c r="D58" s="11"/>
      <c r="E58" s="12" t="s">
        <v>47</v>
      </c>
      <c r="F58" s="12"/>
      <c r="G58" s="12"/>
      <c r="H58" s="12"/>
      <c r="I58" s="12"/>
      <c r="J58" s="12"/>
      <c r="K58" s="12"/>
    </row>
    <row r="59" spans="1:11" ht="15">
      <c r="A59" s="2"/>
      <c r="B59" s="11" t="s">
        <v>9</v>
      </c>
      <c r="C59" s="11"/>
      <c r="D59" s="11"/>
      <c r="E59" s="22" t="s">
        <v>48</v>
      </c>
      <c r="F59" s="22"/>
      <c r="G59" s="22"/>
      <c r="H59" s="22"/>
      <c r="I59" s="22"/>
      <c r="J59" s="22"/>
      <c r="K59" s="22"/>
    </row>
    <row r="60" spans="1:11" ht="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15">
        <v>0</v>
      </c>
    </row>
    <row r="61" spans="1:11" ht="1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5">
      <c r="A62" s="5"/>
      <c r="B62" s="14">
        <v>41</v>
      </c>
      <c r="C62" s="5"/>
      <c r="D62" s="5"/>
      <c r="E62" s="12" t="s">
        <v>11</v>
      </c>
      <c r="F62" s="12"/>
      <c r="G62" s="12"/>
      <c r="H62" s="12"/>
      <c r="I62" s="15">
        <f>I77</f>
        <v>62700</v>
      </c>
      <c r="J62" s="15">
        <f>J77</f>
        <v>55500</v>
      </c>
      <c r="K62" s="15">
        <f>J62/I62*100</f>
        <v>88.51674641148325</v>
      </c>
    </row>
    <row r="63" spans="1:11" ht="15">
      <c r="A63" s="2">
        <v>14</v>
      </c>
      <c r="B63" s="10"/>
      <c r="C63" s="2"/>
      <c r="D63" s="2">
        <v>411200</v>
      </c>
      <c r="E63" s="16" t="s">
        <v>49</v>
      </c>
      <c r="F63" s="16"/>
      <c r="G63" s="16"/>
      <c r="H63" s="16"/>
      <c r="I63" s="17"/>
      <c r="J63" s="17"/>
      <c r="K63" s="15">
        <v>0</v>
      </c>
    </row>
    <row r="64" spans="1:11" ht="15">
      <c r="A64" s="5"/>
      <c r="B64" s="14"/>
      <c r="C64" s="5">
        <v>412</v>
      </c>
      <c r="E64" s="26" t="s">
        <v>50</v>
      </c>
      <c r="F64" s="26"/>
      <c r="G64" s="26"/>
      <c r="H64" s="26"/>
      <c r="I64" s="15">
        <f>I65+I66+I67+I68+I70+I71</f>
        <v>18200</v>
      </c>
      <c r="J64" s="15">
        <f>J65+J66+J67+J68+J70+J71</f>
        <v>28500</v>
      </c>
      <c r="K64" s="15">
        <f>J64/I64*100</f>
        <v>156.5934065934066</v>
      </c>
    </row>
    <row r="65" spans="1:11" ht="15">
      <c r="A65" s="2">
        <v>16</v>
      </c>
      <c r="B65" s="14"/>
      <c r="C65" s="5"/>
      <c r="D65" s="2">
        <v>412200</v>
      </c>
      <c r="E65" s="18" t="s">
        <v>51</v>
      </c>
      <c r="F65" s="18"/>
      <c r="G65" s="18"/>
      <c r="H65" s="18"/>
      <c r="I65" s="17">
        <v>3500</v>
      </c>
      <c r="J65" s="17">
        <v>4000</v>
      </c>
      <c r="K65" s="15">
        <f>J65/I65*100</f>
        <v>114.28571428571428</v>
      </c>
    </row>
    <row r="66" spans="1:11" ht="15">
      <c r="A66" s="2">
        <v>17</v>
      </c>
      <c r="B66" s="10"/>
      <c r="C66" s="2"/>
      <c r="D66" s="2">
        <v>412300</v>
      </c>
      <c r="E66" s="18" t="s">
        <v>21</v>
      </c>
      <c r="F66" s="18"/>
      <c r="G66" s="18"/>
      <c r="H66" s="18"/>
      <c r="I66" s="17">
        <v>500</v>
      </c>
      <c r="J66" s="17">
        <v>500</v>
      </c>
      <c r="K66" s="15">
        <f>J66/I66*100</f>
        <v>100</v>
      </c>
    </row>
    <row r="67" spans="1:11" ht="15">
      <c r="A67" s="2">
        <v>18</v>
      </c>
      <c r="B67" s="14"/>
      <c r="C67" s="5"/>
      <c r="D67" s="2">
        <v>412500</v>
      </c>
      <c r="E67" s="18" t="s">
        <v>52</v>
      </c>
      <c r="F67" s="18"/>
      <c r="G67" s="18"/>
      <c r="H67" s="18"/>
      <c r="I67" s="17">
        <v>4500</v>
      </c>
      <c r="J67" s="17">
        <v>9000</v>
      </c>
      <c r="K67" s="15">
        <f>J67/I67*100</f>
        <v>200</v>
      </c>
    </row>
    <row r="68" spans="1:11" ht="15">
      <c r="A68" s="2">
        <v>19</v>
      </c>
      <c r="B68" s="10"/>
      <c r="C68" s="2"/>
      <c r="D68" s="2">
        <v>412600</v>
      </c>
      <c r="E68" s="16" t="s">
        <v>53</v>
      </c>
      <c r="F68" s="16"/>
      <c r="G68" s="16"/>
      <c r="H68" s="16"/>
      <c r="I68" s="17">
        <v>5000</v>
      </c>
      <c r="J68" s="17">
        <v>6000</v>
      </c>
      <c r="K68" s="15">
        <f>J68/I68*100</f>
        <v>120</v>
      </c>
    </row>
    <row r="69" spans="1:11" ht="15">
      <c r="A69" s="2">
        <v>20</v>
      </c>
      <c r="B69" s="10"/>
      <c r="C69" s="2"/>
      <c r="D69" s="2">
        <v>412600</v>
      </c>
      <c r="E69" s="16" t="s">
        <v>54</v>
      </c>
      <c r="F69" s="16"/>
      <c r="G69" s="16"/>
      <c r="H69" s="16"/>
      <c r="I69" s="17"/>
      <c r="J69" s="17"/>
      <c r="K69" s="15">
        <v>0</v>
      </c>
    </row>
    <row r="70" spans="1:11" ht="15">
      <c r="A70" s="2">
        <v>20</v>
      </c>
      <c r="B70" s="10"/>
      <c r="C70" s="2"/>
      <c r="D70" s="2">
        <v>412700</v>
      </c>
      <c r="E70" s="18" t="s">
        <v>55</v>
      </c>
      <c r="F70" s="18"/>
      <c r="G70" s="18"/>
      <c r="H70" s="18"/>
      <c r="I70" s="17">
        <v>1700</v>
      </c>
      <c r="J70" s="17">
        <v>4000</v>
      </c>
      <c r="K70" s="15">
        <f>J70/I70*100</f>
        <v>235.29411764705884</v>
      </c>
    </row>
    <row r="71" spans="1:11" ht="15">
      <c r="A71" s="2">
        <v>21</v>
      </c>
      <c r="B71" s="10"/>
      <c r="C71" s="2"/>
      <c r="D71" s="2">
        <v>412900</v>
      </c>
      <c r="E71" s="16" t="s">
        <v>56</v>
      </c>
      <c r="F71" s="16"/>
      <c r="G71" s="16"/>
      <c r="H71" s="16"/>
      <c r="I71" s="17">
        <v>3000</v>
      </c>
      <c r="J71" s="17">
        <v>5000</v>
      </c>
      <c r="K71" s="15">
        <f>J71/I71*100</f>
        <v>166.66666666666669</v>
      </c>
    </row>
    <row r="72" spans="1:11" ht="15">
      <c r="A72" s="2">
        <v>35</v>
      </c>
      <c r="B72" s="10"/>
      <c r="C72" s="2"/>
      <c r="D72" s="2">
        <v>415200</v>
      </c>
      <c r="E72" s="16" t="s">
        <v>42</v>
      </c>
      <c r="F72" s="16"/>
      <c r="G72" s="16"/>
      <c r="H72" s="16"/>
      <c r="I72" s="17"/>
      <c r="J72" s="17"/>
      <c r="K72" s="15">
        <v>0</v>
      </c>
    </row>
    <row r="73" spans="1:11" ht="15">
      <c r="A73" s="5"/>
      <c r="B73" s="14">
        <v>51</v>
      </c>
      <c r="C73" s="5"/>
      <c r="D73" s="5"/>
      <c r="E73" s="12" t="s">
        <v>57</v>
      </c>
      <c r="F73" s="12"/>
      <c r="G73" s="12"/>
      <c r="H73" s="12"/>
      <c r="I73" s="15"/>
      <c r="J73" s="15"/>
      <c r="K73" s="15"/>
    </row>
    <row r="74" spans="1:11" ht="15">
      <c r="A74" s="5"/>
      <c r="B74" s="14"/>
      <c r="C74" s="5">
        <v>511</v>
      </c>
      <c r="D74" s="5"/>
      <c r="E74" s="12" t="s">
        <v>58</v>
      </c>
      <c r="F74" s="12"/>
      <c r="G74" s="12"/>
      <c r="H74" s="12"/>
      <c r="I74" s="15">
        <f>I75+I76</f>
        <v>44500</v>
      </c>
      <c r="J74" s="15">
        <f>J75+J76</f>
        <v>27000</v>
      </c>
      <c r="K74" s="15">
        <f>J74/I74*100</f>
        <v>60.67415730337079</v>
      </c>
    </row>
    <row r="75" spans="1:11" ht="15">
      <c r="A75" s="2">
        <v>22</v>
      </c>
      <c r="B75" s="10"/>
      <c r="C75" s="2"/>
      <c r="D75" s="2">
        <v>511300</v>
      </c>
      <c r="E75" s="16" t="s">
        <v>59</v>
      </c>
      <c r="F75" s="16"/>
      <c r="G75" s="16"/>
      <c r="H75" s="16"/>
      <c r="I75" s="17">
        <v>36000</v>
      </c>
      <c r="J75" s="17">
        <v>18500</v>
      </c>
      <c r="K75" s="15">
        <f>J75/I75*100</f>
        <v>51.388888888888886</v>
      </c>
    </row>
    <row r="76" spans="1:11" ht="15">
      <c r="A76" s="2">
        <v>23</v>
      </c>
      <c r="B76" s="10"/>
      <c r="C76" s="2"/>
      <c r="D76" s="2">
        <v>511300</v>
      </c>
      <c r="E76" s="16" t="s">
        <v>60</v>
      </c>
      <c r="F76" s="16"/>
      <c r="G76" s="16"/>
      <c r="H76" s="16"/>
      <c r="I76" s="17">
        <v>8500</v>
      </c>
      <c r="J76" s="17">
        <v>8500</v>
      </c>
      <c r="K76" s="15">
        <f>J76/I76*100</f>
        <v>100</v>
      </c>
    </row>
    <row r="77" spans="1:11" ht="15">
      <c r="A77" s="5"/>
      <c r="B77" s="14"/>
      <c r="C77" s="5"/>
      <c r="D77" s="5"/>
      <c r="E77" s="12" t="s">
        <v>61</v>
      </c>
      <c r="F77" s="12"/>
      <c r="G77" s="12"/>
      <c r="H77" s="12"/>
      <c r="I77" s="15">
        <f>I64+I74</f>
        <v>62700</v>
      </c>
      <c r="J77" s="15">
        <f>J64+J74</f>
        <v>55500</v>
      </c>
      <c r="K77" s="15">
        <f>J77/I77*100</f>
        <v>88.51674641148325</v>
      </c>
    </row>
    <row r="78" spans="1:11" ht="1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5">
      <c r="A79" s="5"/>
      <c r="B79" s="11" t="s">
        <v>7</v>
      </c>
      <c r="C79" s="11"/>
      <c r="D79" s="11"/>
      <c r="E79" s="12" t="s">
        <v>62</v>
      </c>
      <c r="F79" s="12"/>
      <c r="G79" s="12"/>
      <c r="H79" s="12"/>
      <c r="I79" s="12"/>
      <c r="J79" s="12"/>
      <c r="K79" s="12"/>
    </row>
    <row r="80" spans="1:11" ht="15">
      <c r="A80" s="2"/>
      <c r="B80" s="11" t="s">
        <v>9</v>
      </c>
      <c r="C80" s="11"/>
      <c r="D80" s="11"/>
      <c r="E80" s="13" t="s">
        <v>63</v>
      </c>
      <c r="F80" s="13"/>
      <c r="G80" s="13"/>
      <c r="H80" s="13"/>
      <c r="I80" s="13"/>
      <c r="J80" s="13"/>
      <c r="K80" s="13"/>
    </row>
    <row r="81" spans="1:11" ht="1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15">
        <v>0</v>
      </c>
    </row>
    <row r="82" spans="1:11" ht="1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5">
      <c r="A83" s="5"/>
      <c r="B83" s="14">
        <v>41</v>
      </c>
      <c r="C83" s="5"/>
      <c r="D83" s="5"/>
      <c r="E83" s="12" t="s">
        <v>11</v>
      </c>
      <c r="F83" s="12"/>
      <c r="G83" s="12"/>
      <c r="H83" s="12"/>
      <c r="I83" s="15">
        <f>I101</f>
        <v>28000</v>
      </c>
      <c r="J83" s="15">
        <f>J101</f>
        <v>33000</v>
      </c>
      <c r="K83" s="15">
        <f>J83/I83*100</f>
        <v>117.85714285714286</v>
      </c>
    </row>
    <row r="84" spans="1:11" ht="15">
      <c r="A84" s="5"/>
      <c r="B84" s="14"/>
      <c r="C84" s="5">
        <v>411</v>
      </c>
      <c r="D84" s="5"/>
      <c r="E84" s="26" t="s">
        <v>64</v>
      </c>
      <c r="F84" s="26"/>
      <c r="G84" s="26"/>
      <c r="H84" s="26"/>
      <c r="I84" s="15">
        <f>I85</f>
        <v>4000</v>
      </c>
      <c r="J84" s="15">
        <f>J85</f>
        <v>0</v>
      </c>
      <c r="K84" s="15">
        <f>J84/I84*100</f>
        <v>0</v>
      </c>
    </row>
    <row r="85" spans="1:11" ht="15">
      <c r="A85" s="2">
        <v>24</v>
      </c>
      <c r="B85" s="10"/>
      <c r="C85" s="2"/>
      <c r="D85" s="2">
        <v>411200</v>
      </c>
      <c r="E85" s="16" t="s">
        <v>65</v>
      </c>
      <c r="F85" s="16"/>
      <c r="G85" s="16"/>
      <c r="H85" s="16"/>
      <c r="I85" s="17">
        <v>4000</v>
      </c>
      <c r="J85" s="17">
        <v>0</v>
      </c>
      <c r="K85" s="15">
        <f>J85/I85*100</f>
        <v>0</v>
      </c>
    </row>
    <row r="86" spans="1:11" ht="15">
      <c r="A86" s="2">
        <v>26</v>
      </c>
      <c r="B86" s="10"/>
      <c r="C86" s="2"/>
      <c r="D86" s="2">
        <v>411200</v>
      </c>
      <c r="E86" s="16" t="s">
        <v>66</v>
      </c>
      <c r="F86" s="16"/>
      <c r="G86" s="16"/>
      <c r="H86" s="16"/>
      <c r="I86" s="17"/>
      <c r="J86" s="17"/>
      <c r="K86" s="15">
        <v>0</v>
      </c>
    </row>
    <row r="87" spans="1:11" ht="15">
      <c r="A87" s="2">
        <v>27</v>
      </c>
      <c r="B87" s="10"/>
      <c r="C87" s="2"/>
      <c r="D87" s="2">
        <v>411200</v>
      </c>
      <c r="E87" s="16" t="s">
        <v>49</v>
      </c>
      <c r="F87" s="16"/>
      <c r="G87" s="16"/>
      <c r="H87" s="16"/>
      <c r="I87" s="17"/>
      <c r="J87" s="17"/>
      <c r="K87" s="15">
        <v>0</v>
      </c>
    </row>
    <row r="88" spans="1:11" ht="15">
      <c r="A88" s="5"/>
      <c r="B88" s="14"/>
      <c r="C88" s="5">
        <v>412</v>
      </c>
      <c r="E88" s="26" t="s">
        <v>50</v>
      </c>
      <c r="F88" s="26"/>
      <c r="G88" s="26"/>
      <c r="H88" s="26"/>
      <c r="I88" s="15">
        <f>I89+I90+I91+I92</f>
        <v>24000</v>
      </c>
      <c r="J88" s="15">
        <f>J89+J90+J91+J92</f>
        <v>33000</v>
      </c>
      <c r="K88" s="15">
        <f>J88/I88*100</f>
        <v>137.5</v>
      </c>
    </row>
    <row r="89" spans="1:11" ht="15">
      <c r="A89" s="2">
        <v>25</v>
      </c>
      <c r="B89" s="14"/>
      <c r="C89" s="5"/>
      <c r="D89" s="2">
        <v>412300</v>
      </c>
      <c r="E89" s="18" t="s">
        <v>67</v>
      </c>
      <c r="F89" s="18"/>
      <c r="G89" s="18"/>
      <c r="H89" s="18"/>
      <c r="I89" s="17">
        <v>11000</v>
      </c>
      <c r="J89" s="17">
        <v>13000</v>
      </c>
      <c r="K89" s="15">
        <f>J89/I89*100</f>
        <v>118.18181818181819</v>
      </c>
    </row>
    <row r="90" spans="1:11" ht="15">
      <c r="A90" s="2">
        <v>26</v>
      </c>
      <c r="B90" s="10"/>
      <c r="C90" s="2"/>
      <c r="D90" s="2">
        <v>412700</v>
      </c>
      <c r="E90" s="18" t="s">
        <v>68</v>
      </c>
      <c r="F90" s="18"/>
      <c r="G90" s="18"/>
      <c r="H90" s="18"/>
      <c r="I90" s="17">
        <v>1000</v>
      </c>
      <c r="J90" s="17">
        <v>1000</v>
      </c>
      <c r="K90" s="15">
        <f>J90/I90*100</f>
        <v>100</v>
      </c>
    </row>
    <row r="91" spans="1:11" ht="15">
      <c r="A91" s="2">
        <v>27</v>
      </c>
      <c r="B91" s="14"/>
      <c r="C91" s="5"/>
      <c r="D91" s="2">
        <v>412700</v>
      </c>
      <c r="E91" s="18" t="s">
        <v>69</v>
      </c>
      <c r="F91" s="18"/>
      <c r="G91" s="18"/>
      <c r="H91" s="18"/>
      <c r="I91" s="17">
        <v>9000</v>
      </c>
      <c r="J91" s="17">
        <v>15000</v>
      </c>
      <c r="K91" s="15">
        <f>J91/I91*100</f>
        <v>166.66666666666669</v>
      </c>
    </row>
    <row r="92" spans="1:11" ht="15">
      <c r="A92" s="2">
        <v>28</v>
      </c>
      <c r="B92" s="29"/>
      <c r="C92" s="30"/>
      <c r="D92" s="31">
        <v>412900</v>
      </c>
      <c r="E92" s="32" t="s">
        <v>70</v>
      </c>
      <c r="F92" s="32"/>
      <c r="G92" s="32"/>
      <c r="H92" s="32"/>
      <c r="I92" s="33">
        <v>3000</v>
      </c>
      <c r="J92" s="33">
        <v>4000</v>
      </c>
      <c r="K92" s="15">
        <f>J92/I92*100</f>
        <v>133.33333333333331</v>
      </c>
    </row>
    <row r="93" spans="1:11" ht="15">
      <c r="A93" s="2">
        <v>32</v>
      </c>
      <c r="B93" s="10"/>
      <c r="C93" s="2"/>
      <c r="D93" s="2">
        <v>412600</v>
      </c>
      <c r="E93" s="16" t="s">
        <v>54</v>
      </c>
      <c r="F93" s="16"/>
      <c r="G93" s="16"/>
      <c r="H93" s="16"/>
      <c r="I93" s="17"/>
      <c r="J93" s="17"/>
      <c r="K93" s="15">
        <v>0</v>
      </c>
    </row>
    <row r="94" spans="1:11" ht="15">
      <c r="A94" s="2">
        <v>33</v>
      </c>
      <c r="B94" s="10"/>
      <c r="C94" s="2"/>
      <c r="D94" s="2">
        <v>412700</v>
      </c>
      <c r="E94" s="18" t="s">
        <v>55</v>
      </c>
      <c r="F94" s="18"/>
      <c r="G94" s="18"/>
      <c r="H94" s="18"/>
      <c r="I94" s="17"/>
      <c r="J94" s="17"/>
      <c r="K94" s="15">
        <v>0</v>
      </c>
    </row>
    <row r="95" spans="1:11" ht="15">
      <c r="A95" s="2">
        <v>34</v>
      </c>
      <c r="B95" s="10"/>
      <c r="C95" s="2"/>
      <c r="D95" s="2">
        <v>412900</v>
      </c>
      <c r="E95" s="16" t="s">
        <v>56</v>
      </c>
      <c r="F95" s="16"/>
      <c r="G95" s="16"/>
      <c r="H95" s="16"/>
      <c r="I95" s="17"/>
      <c r="J95" s="17"/>
      <c r="K95" s="15">
        <v>0</v>
      </c>
    </row>
    <row r="96" spans="1:11" ht="15">
      <c r="A96" s="2">
        <v>35</v>
      </c>
      <c r="B96" s="10"/>
      <c r="C96" s="2"/>
      <c r="D96" s="2">
        <v>415200</v>
      </c>
      <c r="E96" s="16" t="s">
        <v>42</v>
      </c>
      <c r="F96" s="16"/>
      <c r="G96" s="16"/>
      <c r="H96" s="16"/>
      <c r="I96" s="17"/>
      <c r="J96" s="17"/>
      <c r="K96" s="15">
        <v>0</v>
      </c>
    </row>
    <row r="97" spans="1:11" ht="15">
      <c r="A97" s="5"/>
      <c r="B97" s="14">
        <v>51</v>
      </c>
      <c r="C97" s="5"/>
      <c r="D97" s="5"/>
      <c r="E97" s="12" t="s">
        <v>57</v>
      </c>
      <c r="F97" s="12"/>
      <c r="G97" s="12"/>
      <c r="H97" s="12"/>
      <c r="I97" s="15"/>
      <c r="J97" s="15"/>
      <c r="K97" s="15">
        <v>0</v>
      </c>
    </row>
    <row r="98" spans="1:11" ht="15">
      <c r="A98" s="5"/>
      <c r="B98" s="14"/>
      <c r="C98" s="5">
        <v>511</v>
      </c>
      <c r="D98" s="5"/>
      <c r="E98" s="12" t="s">
        <v>58</v>
      </c>
      <c r="F98" s="12"/>
      <c r="G98" s="12"/>
      <c r="H98" s="12"/>
      <c r="I98" s="15"/>
      <c r="J98" s="15"/>
      <c r="K98" s="15">
        <v>0</v>
      </c>
    </row>
    <row r="99" spans="1:11" ht="15">
      <c r="A99" s="2">
        <v>36</v>
      </c>
      <c r="B99" s="10"/>
      <c r="C99" s="2"/>
      <c r="D99" s="2">
        <v>511300</v>
      </c>
      <c r="E99" s="16" t="s">
        <v>71</v>
      </c>
      <c r="F99" s="16"/>
      <c r="G99" s="16"/>
      <c r="H99" s="16"/>
      <c r="I99" s="17"/>
      <c r="J99" s="17"/>
      <c r="K99" s="15">
        <v>0</v>
      </c>
    </row>
    <row r="100" spans="1:11" ht="15">
      <c r="A100" s="2">
        <v>37</v>
      </c>
      <c r="B100" s="10"/>
      <c r="C100" s="2"/>
      <c r="D100" s="2">
        <v>511400</v>
      </c>
      <c r="E100" s="16" t="s">
        <v>60</v>
      </c>
      <c r="F100" s="16"/>
      <c r="G100" s="16"/>
      <c r="H100" s="16"/>
      <c r="I100" s="17"/>
      <c r="J100" s="17"/>
      <c r="K100" s="15">
        <v>0</v>
      </c>
    </row>
    <row r="101" spans="1:11" ht="15">
      <c r="A101" s="5"/>
      <c r="B101" s="14"/>
      <c r="C101" s="5"/>
      <c r="D101" s="5"/>
      <c r="E101" s="12" t="s">
        <v>72</v>
      </c>
      <c r="F101" s="12"/>
      <c r="G101" s="12"/>
      <c r="H101" s="12"/>
      <c r="I101" s="15">
        <f>I84+I88</f>
        <v>28000</v>
      </c>
      <c r="J101" s="15">
        <f>J84+J88</f>
        <v>33000</v>
      </c>
      <c r="K101" s="15">
        <f>J101/I101*100</f>
        <v>117.85714285714286</v>
      </c>
    </row>
    <row r="102" spans="1:11" ht="1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5">
      <c r="A103" s="5"/>
      <c r="B103" s="11" t="s">
        <v>7</v>
      </c>
      <c r="C103" s="11"/>
      <c r="D103" s="11"/>
      <c r="E103" s="12" t="s">
        <v>73</v>
      </c>
      <c r="F103" s="12"/>
      <c r="G103" s="12"/>
      <c r="H103" s="12"/>
      <c r="I103" s="12"/>
      <c r="J103" s="12"/>
      <c r="K103" s="12"/>
    </row>
    <row r="104" spans="1:11" ht="15">
      <c r="A104" s="2"/>
      <c r="B104" s="11" t="s">
        <v>9</v>
      </c>
      <c r="C104" s="11"/>
      <c r="D104" s="11"/>
      <c r="E104" s="13" t="s">
        <v>74</v>
      </c>
      <c r="F104" s="13"/>
      <c r="G104" s="13"/>
      <c r="H104" s="13"/>
      <c r="I104" s="13"/>
      <c r="J104" s="13"/>
      <c r="K104" s="13"/>
    </row>
    <row r="105" spans="1:11" ht="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15">
        <v>0</v>
      </c>
    </row>
    <row r="106" spans="1:11" ht="15">
      <c r="A106" s="2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5">
      <c r="A107" s="5"/>
      <c r="B107" s="14">
        <v>41</v>
      </c>
      <c r="C107" s="5"/>
      <c r="D107" s="5"/>
      <c r="E107" s="12" t="s">
        <v>11</v>
      </c>
      <c r="F107" s="12"/>
      <c r="G107" s="12"/>
      <c r="H107" s="12"/>
      <c r="I107" s="15">
        <f>I108+I114+I134+I128</f>
        <v>1479924</v>
      </c>
      <c r="J107" s="15">
        <f>J108+J114+J134+J128</f>
        <v>1607000</v>
      </c>
      <c r="K107" s="15">
        <f>J107/I107*100</f>
        <v>108.5866571526646</v>
      </c>
    </row>
    <row r="108" spans="1:11" ht="15">
      <c r="A108" s="5"/>
      <c r="B108" s="14"/>
      <c r="C108" s="5">
        <v>411</v>
      </c>
      <c r="D108" s="5"/>
      <c r="E108" s="12" t="s">
        <v>75</v>
      </c>
      <c r="F108" s="12"/>
      <c r="G108" s="12"/>
      <c r="H108" s="12"/>
      <c r="I108" s="15">
        <f>I109+I110+I112</f>
        <v>1455000</v>
      </c>
      <c r="J108" s="15">
        <f>J109+J110+J112+J113</f>
        <v>1576000</v>
      </c>
      <c r="K108" s="15">
        <f>J108/I108*100</f>
        <v>108.31615120274914</v>
      </c>
    </row>
    <row r="109" spans="1:11" ht="15">
      <c r="A109" s="2">
        <v>29</v>
      </c>
      <c r="B109" s="10"/>
      <c r="C109" s="2"/>
      <c r="D109" s="2">
        <v>411100</v>
      </c>
      <c r="E109" s="16" t="s">
        <v>76</v>
      </c>
      <c r="F109" s="16"/>
      <c r="G109" s="16"/>
      <c r="H109" s="16"/>
      <c r="I109" s="17">
        <v>1350000</v>
      </c>
      <c r="J109" s="17">
        <v>1450000</v>
      </c>
      <c r="K109" s="15">
        <f>J109/I109*100</f>
        <v>107.40740740740742</v>
      </c>
    </row>
    <row r="110" spans="1:11" ht="15">
      <c r="A110" s="2">
        <v>30</v>
      </c>
      <c r="B110" s="10"/>
      <c r="C110" s="2"/>
      <c r="D110" s="2">
        <v>411200</v>
      </c>
      <c r="E110" s="34" t="s">
        <v>77</v>
      </c>
      <c r="F110" s="34"/>
      <c r="G110" s="34"/>
      <c r="H110" s="34"/>
      <c r="I110" s="17">
        <v>97000</v>
      </c>
      <c r="J110" s="17">
        <v>110000</v>
      </c>
      <c r="K110" s="15">
        <f>J110/I110*100</f>
        <v>113.4020618556701</v>
      </c>
    </row>
    <row r="111" spans="1:11" ht="15">
      <c r="A111" s="2"/>
      <c r="B111" s="10"/>
      <c r="C111" s="2"/>
      <c r="D111" s="2"/>
      <c r="E111" s="4"/>
      <c r="F111" s="4"/>
      <c r="G111" s="4"/>
      <c r="H111" s="4"/>
      <c r="I111" s="17"/>
      <c r="J111" s="17"/>
      <c r="K111" s="15">
        <v>0</v>
      </c>
    </row>
    <row r="112" spans="1:11" ht="15">
      <c r="A112" s="2">
        <v>31</v>
      </c>
      <c r="B112" s="10"/>
      <c r="C112" s="2"/>
      <c r="D112" s="2">
        <v>411300</v>
      </c>
      <c r="E112" s="34" t="s">
        <v>78</v>
      </c>
      <c r="F112" s="34"/>
      <c r="G112" s="34"/>
      <c r="H112" s="34"/>
      <c r="I112" s="17">
        <v>8000</v>
      </c>
      <c r="J112" s="17">
        <v>8000</v>
      </c>
      <c r="K112" s="15"/>
    </row>
    <row r="113" spans="1:11" ht="15">
      <c r="A113" s="2">
        <v>32</v>
      </c>
      <c r="B113" s="10"/>
      <c r="C113" s="2"/>
      <c r="D113" s="2">
        <v>411400</v>
      </c>
      <c r="E113" s="34" t="s">
        <v>79</v>
      </c>
      <c r="F113" s="34"/>
      <c r="G113" s="34"/>
      <c r="H113" s="34"/>
      <c r="I113" s="17"/>
      <c r="J113" s="17">
        <v>8000</v>
      </c>
      <c r="K113" s="15"/>
    </row>
    <row r="114" spans="1:11" ht="15">
      <c r="A114" s="5"/>
      <c r="B114" s="14"/>
      <c r="C114" s="5">
        <v>412</v>
      </c>
      <c r="E114" s="26" t="s">
        <v>50</v>
      </c>
      <c r="F114" s="26"/>
      <c r="G114" s="26"/>
      <c r="H114" s="26"/>
      <c r="I114" s="15">
        <f>I120+I121+I127</f>
        <v>13564</v>
      </c>
      <c r="J114" s="15">
        <f>J120+J121+J127</f>
        <v>16000</v>
      </c>
      <c r="K114" s="15">
        <f>J114/I114*100</f>
        <v>117.95930404010618</v>
      </c>
    </row>
    <row r="115" spans="1:11" ht="15">
      <c r="A115" s="2">
        <v>28</v>
      </c>
      <c r="B115" s="14"/>
      <c r="C115" s="5"/>
      <c r="D115" s="2">
        <v>412200</v>
      </c>
      <c r="E115" s="18" t="s">
        <v>51</v>
      </c>
      <c r="F115" s="18"/>
      <c r="G115" s="18"/>
      <c r="H115" s="18"/>
      <c r="I115" s="17"/>
      <c r="J115" s="17"/>
      <c r="K115" s="15">
        <v>0</v>
      </c>
    </row>
    <row r="116" spans="1:11" ht="15">
      <c r="A116" s="2">
        <v>29</v>
      </c>
      <c r="B116" s="10"/>
      <c r="C116" s="2"/>
      <c r="D116" s="2">
        <v>412300</v>
      </c>
      <c r="E116" s="18" t="s">
        <v>21</v>
      </c>
      <c r="F116" s="18"/>
      <c r="G116" s="18"/>
      <c r="H116" s="18"/>
      <c r="I116" s="17"/>
      <c r="J116" s="17"/>
      <c r="K116" s="15">
        <v>0</v>
      </c>
    </row>
    <row r="117" spans="1:11" ht="15">
      <c r="A117" s="2">
        <v>30</v>
      </c>
      <c r="B117" s="14"/>
      <c r="C117" s="5"/>
      <c r="D117" s="2">
        <v>412500</v>
      </c>
      <c r="E117" s="18" t="s">
        <v>52</v>
      </c>
      <c r="F117" s="18"/>
      <c r="G117" s="18"/>
      <c r="H117" s="18"/>
      <c r="I117" s="17"/>
      <c r="J117" s="17"/>
      <c r="K117" s="15">
        <v>0</v>
      </c>
    </row>
    <row r="118" spans="1:11" ht="15">
      <c r="A118" s="2">
        <v>31</v>
      </c>
      <c r="B118" s="10"/>
      <c r="C118" s="2"/>
      <c r="D118" s="2">
        <v>412600</v>
      </c>
      <c r="E118" s="16" t="s">
        <v>80</v>
      </c>
      <c r="F118" s="16"/>
      <c r="G118" s="16"/>
      <c r="H118" s="16"/>
      <c r="I118" s="17"/>
      <c r="J118" s="17"/>
      <c r="K118" s="15">
        <v>0</v>
      </c>
    </row>
    <row r="119" spans="1:11" ht="15">
      <c r="A119" s="2">
        <v>32</v>
      </c>
      <c r="B119" s="10"/>
      <c r="C119" s="2"/>
      <c r="D119" s="2">
        <v>412600</v>
      </c>
      <c r="E119" s="16" t="s">
        <v>54</v>
      </c>
      <c r="F119" s="16"/>
      <c r="G119" s="16"/>
      <c r="H119" s="16"/>
      <c r="I119" s="17"/>
      <c r="J119" s="17"/>
      <c r="K119" s="15">
        <v>0</v>
      </c>
    </row>
    <row r="120" spans="1:11" ht="15">
      <c r="A120" s="2">
        <v>33</v>
      </c>
      <c r="B120" s="10"/>
      <c r="C120" s="2"/>
      <c r="D120" s="2">
        <v>412700</v>
      </c>
      <c r="E120" s="18" t="s">
        <v>55</v>
      </c>
      <c r="F120" s="18"/>
      <c r="G120" s="18"/>
      <c r="H120" s="18"/>
      <c r="I120" s="17">
        <v>8000</v>
      </c>
      <c r="J120" s="17">
        <v>10000</v>
      </c>
      <c r="K120" s="15">
        <f>J120/I120*100</f>
        <v>125</v>
      </c>
    </row>
    <row r="121" spans="1:11" ht="15">
      <c r="A121" s="2">
        <v>34</v>
      </c>
      <c r="B121" s="10"/>
      <c r="C121" s="2"/>
      <c r="D121" s="2">
        <v>412700</v>
      </c>
      <c r="E121" s="16" t="s">
        <v>81</v>
      </c>
      <c r="F121" s="16"/>
      <c r="G121" s="16"/>
      <c r="H121" s="16"/>
      <c r="I121" s="17">
        <v>2364</v>
      </c>
      <c r="J121" s="17">
        <v>2500</v>
      </c>
      <c r="K121" s="15">
        <f>J121/I121*100</f>
        <v>105.75296108291032</v>
      </c>
    </row>
    <row r="122" spans="1:11" ht="15">
      <c r="A122" s="2">
        <v>35</v>
      </c>
      <c r="B122" s="10"/>
      <c r="C122" s="2"/>
      <c r="D122" s="2">
        <v>415200</v>
      </c>
      <c r="E122" s="16" t="s">
        <v>42</v>
      </c>
      <c r="F122" s="16"/>
      <c r="G122" s="16"/>
      <c r="H122" s="16"/>
      <c r="I122" s="17"/>
      <c r="J122" s="17"/>
      <c r="K122" s="15">
        <v>0</v>
      </c>
    </row>
    <row r="123" spans="1:11" ht="15">
      <c r="A123" s="5"/>
      <c r="B123" s="14">
        <v>51</v>
      </c>
      <c r="C123" s="5"/>
      <c r="D123" s="5"/>
      <c r="E123" s="12" t="s">
        <v>57</v>
      </c>
      <c r="F123" s="12"/>
      <c r="G123" s="12"/>
      <c r="H123" s="12"/>
      <c r="I123" s="15"/>
      <c r="J123" s="15"/>
      <c r="K123" s="15">
        <v>0</v>
      </c>
    </row>
    <row r="124" spans="1:11" ht="15">
      <c r="A124" s="5"/>
      <c r="B124" s="14"/>
      <c r="C124" s="5">
        <v>511</v>
      </c>
      <c r="D124" s="5"/>
      <c r="E124" s="12" t="s">
        <v>58</v>
      </c>
      <c r="F124" s="12"/>
      <c r="G124" s="12"/>
      <c r="H124" s="12"/>
      <c r="I124" s="15"/>
      <c r="J124" s="15"/>
      <c r="K124" s="15">
        <v>0</v>
      </c>
    </row>
    <row r="125" spans="1:11" ht="15">
      <c r="A125" s="2">
        <v>36</v>
      </c>
      <c r="B125" s="10"/>
      <c r="C125" s="2"/>
      <c r="D125" s="2">
        <v>511300</v>
      </c>
      <c r="E125" s="16" t="s">
        <v>71</v>
      </c>
      <c r="F125" s="16"/>
      <c r="G125" s="16"/>
      <c r="H125" s="16"/>
      <c r="I125" s="17"/>
      <c r="J125" s="17"/>
      <c r="K125" s="15">
        <v>0</v>
      </c>
    </row>
    <row r="126" spans="1:11" ht="15">
      <c r="A126" s="2">
        <v>37</v>
      </c>
      <c r="B126" s="10"/>
      <c r="C126" s="2"/>
      <c r="D126" s="2">
        <v>511400</v>
      </c>
      <c r="E126" s="16" t="s">
        <v>60</v>
      </c>
      <c r="F126" s="16"/>
      <c r="G126" s="16"/>
      <c r="H126" s="16"/>
      <c r="I126" s="17"/>
      <c r="J126" s="17"/>
      <c r="K126" s="15">
        <v>0</v>
      </c>
    </row>
    <row r="127" spans="1:11" ht="15">
      <c r="A127" s="2">
        <v>35</v>
      </c>
      <c r="B127" s="10"/>
      <c r="C127" s="2"/>
      <c r="D127" s="2">
        <v>412900</v>
      </c>
      <c r="E127" s="16" t="s">
        <v>82</v>
      </c>
      <c r="F127" s="16"/>
      <c r="G127" s="16"/>
      <c r="H127" s="16"/>
      <c r="I127" s="17">
        <v>3200</v>
      </c>
      <c r="J127" s="17">
        <v>3500</v>
      </c>
      <c r="K127" s="15"/>
    </row>
    <row r="128" spans="1:11" ht="15">
      <c r="A128" s="2"/>
      <c r="B128" s="10"/>
      <c r="C128" s="5">
        <v>487</v>
      </c>
      <c r="E128" s="12" t="s">
        <v>83</v>
      </c>
      <c r="F128" s="12"/>
      <c r="G128" s="12"/>
      <c r="H128" s="12"/>
      <c r="I128" s="15">
        <f>I132</f>
        <v>1200</v>
      </c>
      <c r="J128" s="15">
        <f>J132+J131+J130+J129</f>
        <v>3000</v>
      </c>
      <c r="K128" s="15"/>
    </row>
    <row r="129" spans="1:11" ht="15">
      <c r="A129" s="2">
        <v>36</v>
      </c>
      <c r="B129" s="10"/>
      <c r="C129" s="5"/>
      <c r="D129" s="2">
        <v>487200</v>
      </c>
      <c r="E129" s="24" t="s">
        <v>84</v>
      </c>
      <c r="F129" s="24"/>
      <c r="G129" s="24"/>
      <c r="H129" s="24"/>
      <c r="I129" s="35">
        <v>0</v>
      </c>
      <c r="J129" s="35">
        <v>1000</v>
      </c>
      <c r="K129" s="15"/>
    </row>
    <row r="130" spans="1:11" ht="15">
      <c r="A130" s="2">
        <v>37</v>
      </c>
      <c r="B130" s="10"/>
      <c r="C130" s="5"/>
      <c r="D130" s="2">
        <v>487300</v>
      </c>
      <c r="E130" s="24" t="s">
        <v>85</v>
      </c>
      <c r="F130" s="24"/>
      <c r="G130" s="24"/>
      <c r="H130" s="24"/>
      <c r="I130" s="35">
        <v>0</v>
      </c>
      <c r="J130" s="35">
        <v>500</v>
      </c>
      <c r="K130" s="15"/>
    </row>
    <row r="131" spans="1:11" ht="15">
      <c r="A131" s="2">
        <v>38</v>
      </c>
      <c r="B131" s="10"/>
      <c r="C131" s="5"/>
      <c r="D131">
        <v>487400</v>
      </c>
      <c r="E131" s="24" t="s">
        <v>86</v>
      </c>
      <c r="F131" s="24"/>
      <c r="G131" s="24"/>
      <c r="H131" s="24"/>
      <c r="I131" s="35">
        <v>0</v>
      </c>
      <c r="J131" s="35">
        <v>500</v>
      </c>
      <c r="K131" s="15"/>
    </row>
    <row r="132" spans="1:11" ht="15">
      <c r="A132" s="2">
        <v>39</v>
      </c>
      <c r="B132" s="10"/>
      <c r="C132" s="2"/>
      <c r="D132" s="23">
        <v>487900</v>
      </c>
      <c r="E132" s="16" t="s">
        <v>83</v>
      </c>
      <c r="F132" s="16"/>
      <c r="G132" s="16"/>
      <c r="H132" s="16"/>
      <c r="I132" s="17">
        <v>1200</v>
      </c>
      <c r="J132" s="17">
        <v>1000</v>
      </c>
      <c r="K132" s="15"/>
    </row>
    <row r="133" spans="1:11" ht="15">
      <c r="A133" s="2"/>
      <c r="B133" s="10"/>
      <c r="C133" s="5">
        <v>638</v>
      </c>
      <c r="E133" s="36" t="s">
        <v>87</v>
      </c>
      <c r="F133" s="36"/>
      <c r="G133" s="36"/>
      <c r="H133" s="36"/>
      <c r="I133" s="15">
        <f>I134</f>
        <v>10160</v>
      </c>
      <c r="J133" s="15">
        <f>J134</f>
        <v>12000</v>
      </c>
      <c r="K133" s="15">
        <f>J133/I133*100</f>
        <v>118.11023622047243</v>
      </c>
    </row>
    <row r="134" spans="1:11" ht="15">
      <c r="A134" s="2">
        <v>40</v>
      </c>
      <c r="B134" s="10"/>
      <c r="C134" s="5"/>
      <c r="D134" s="23">
        <v>638100</v>
      </c>
      <c r="E134" s="37" t="s">
        <v>87</v>
      </c>
      <c r="F134" s="37"/>
      <c r="G134" s="37"/>
      <c r="H134" s="37"/>
      <c r="I134" s="35">
        <v>10160</v>
      </c>
      <c r="J134" s="35">
        <v>12000</v>
      </c>
      <c r="K134" s="15">
        <f>J134/I134*100</f>
        <v>118.11023622047243</v>
      </c>
    </row>
    <row r="135" spans="1:11" ht="15">
      <c r="A135" s="5"/>
      <c r="B135" s="14"/>
      <c r="C135" s="5"/>
      <c r="D135" s="5"/>
      <c r="E135" s="12" t="s">
        <v>88</v>
      </c>
      <c r="F135" s="12"/>
      <c r="G135" s="12"/>
      <c r="H135" s="12"/>
      <c r="I135" s="15">
        <f>I107</f>
        <v>1479924</v>
      </c>
      <c r="J135" s="15">
        <f>J107</f>
        <v>1607000</v>
      </c>
      <c r="K135" s="15">
        <f>J135/I135*100</f>
        <v>108.5866571526646</v>
      </c>
    </row>
    <row r="136" spans="1:11" ht="1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5">
      <c r="A137" s="5"/>
      <c r="B137" s="11" t="s">
        <v>7</v>
      </c>
      <c r="C137" s="11"/>
      <c r="D137" s="11"/>
      <c r="E137" s="12" t="s">
        <v>89</v>
      </c>
      <c r="F137" s="12"/>
      <c r="G137" s="12"/>
      <c r="H137" s="12"/>
      <c r="I137" s="12"/>
      <c r="J137" s="12"/>
      <c r="K137" s="12"/>
    </row>
    <row r="138" spans="1:11" ht="15">
      <c r="A138" s="2"/>
      <c r="B138" s="11" t="s">
        <v>9</v>
      </c>
      <c r="C138" s="11"/>
      <c r="D138" s="11"/>
      <c r="E138" s="13" t="s">
        <v>90</v>
      </c>
      <c r="F138" s="13"/>
      <c r="G138" s="13"/>
      <c r="H138" s="13"/>
      <c r="I138" s="13"/>
      <c r="J138" s="13"/>
      <c r="K138" s="13"/>
    </row>
    <row r="139" spans="1:11" ht="1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15">
        <v>0</v>
      </c>
    </row>
    <row r="140" spans="1:11" ht="15">
      <c r="A140" s="2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5">
      <c r="A141" s="5"/>
      <c r="B141" s="14">
        <v>41</v>
      </c>
      <c r="C141" s="5"/>
      <c r="D141" s="5"/>
      <c r="E141" s="12" t="s">
        <v>11</v>
      </c>
      <c r="F141" s="12"/>
      <c r="G141" s="12"/>
      <c r="H141" s="12"/>
      <c r="I141" s="15">
        <f>I142+I148+I164+I175+I146</f>
        <v>608300</v>
      </c>
      <c r="J141" s="15">
        <f>J142+J148+J164+J175+J146</f>
        <v>665000</v>
      </c>
      <c r="K141" s="15">
        <f>J141/I141*100</f>
        <v>109.3210586881473</v>
      </c>
    </row>
    <row r="142" spans="1:11" ht="15">
      <c r="A142" s="5"/>
      <c r="B142" s="14"/>
      <c r="C142" s="5">
        <v>412</v>
      </c>
      <c r="D142" s="5"/>
      <c r="E142" s="12" t="s">
        <v>12</v>
      </c>
      <c r="F142" s="12"/>
      <c r="G142" s="12"/>
      <c r="H142" s="12"/>
      <c r="I142" s="15">
        <f>I143</f>
        <v>5000</v>
      </c>
      <c r="J142" s="15">
        <f>J143</f>
        <v>5000</v>
      </c>
      <c r="K142" s="15">
        <f>J142/I142*100</f>
        <v>100</v>
      </c>
    </row>
    <row r="143" spans="1:11" ht="15">
      <c r="A143" s="2">
        <v>41</v>
      </c>
      <c r="B143" s="10"/>
      <c r="C143" s="2"/>
      <c r="D143" s="2">
        <v>412400</v>
      </c>
      <c r="E143" s="4" t="s">
        <v>91</v>
      </c>
      <c r="F143" s="4"/>
      <c r="G143" s="4"/>
      <c r="H143" s="4"/>
      <c r="I143" s="17">
        <v>5000</v>
      </c>
      <c r="J143" s="17">
        <v>5000</v>
      </c>
      <c r="K143" s="15">
        <f>J143/I143*100</f>
        <v>100</v>
      </c>
    </row>
    <row r="144" spans="1:11" ht="15">
      <c r="A144" s="2">
        <v>34</v>
      </c>
      <c r="B144" s="10"/>
      <c r="C144" s="2"/>
      <c r="D144" s="2">
        <v>412900</v>
      </c>
      <c r="E144" s="16" t="s">
        <v>92</v>
      </c>
      <c r="F144" s="16"/>
      <c r="G144" s="16"/>
      <c r="H144" s="16"/>
      <c r="I144" s="17"/>
      <c r="J144" s="17"/>
      <c r="K144" s="15">
        <v>0</v>
      </c>
    </row>
    <row r="145" spans="1:11" ht="15">
      <c r="A145" s="2">
        <v>27</v>
      </c>
      <c r="B145" s="10"/>
      <c r="C145" s="2"/>
      <c r="D145" s="2">
        <v>411200</v>
      </c>
      <c r="E145" s="16" t="s">
        <v>49</v>
      </c>
      <c r="F145" s="16"/>
      <c r="G145" s="16"/>
      <c r="H145" s="16"/>
      <c r="I145" s="17"/>
      <c r="J145" s="17"/>
      <c r="K145" s="15">
        <v>0</v>
      </c>
    </row>
    <row r="146" spans="1:11" ht="15">
      <c r="A146" s="2"/>
      <c r="B146" s="10"/>
      <c r="C146" s="5">
        <v>414</v>
      </c>
      <c r="D146" s="2"/>
      <c r="E146" s="12" t="s">
        <v>93</v>
      </c>
      <c r="F146" s="12"/>
      <c r="G146" s="12"/>
      <c r="H146" s="12"/>
      <c r="I146" s="15">
        <f>I147</f>
        <v>35000</v>
      </c>
      <c r="J146" s="15">
        <f>J147</f>
        <v>35000</v>
      </c>
      <c r="K146" s="15">
        <f aca="true" t="shared" si="1" ref="K146:K162">J146/I146*100</f>
        <v>100</v>
      </c>
    </row>
    <row r="147" spans="1:11" ht="15">
      <c r="A147" s="2">
        <v>42</v>
      </c>
      <c r="B147" s="10"/>
      <c r="C147" s="2"/>
      <c r="D147" s="2">
        <v>414100</v>
      </c>
      <c r="E147" s="16" t="s">
        <v>93</v>
      </c>
      <c r="F147" s="16"/>
      <c r="G147" s="16"/>
      <c r="H147" s="16"/>
      <c r="I147" s="17">
        <v>35000</v>
      </c>
      <c r="J147" s="17">
        <v>35000</v>
      </c>
      <c r="K147" s="15">
        <f t="shared" si="1"/>
        <v>100</v>
      </c>
    </row>
    <row r="148" spans="1:11" ht="15">
      <c r="A148" s="5"/>
      <c r="B148" s="14"/>
      <c r="C148" s="5">
        <v>415</v>
      </c>
      <c r="D148" s="5"/>
      <c r="E148" s="26" t="s">
        <v>94</v>
      </c>
      <c r="F148" s="26"/>
      <c r="G148" s="26"/>
      <c r="H148" s="26"/>
      <c r="I148" s="15">
        <f>I149+I150+I151+I152+I153+I154+I155+I156+I157+I158+I159+I160+I161+I162</f>
        <v>289300</v>
      </c>
      <c r="J148" s="15">
        <f>J149+J150+J151+J152+J153+J154+J155+J156+J157+J158+J159+J160+J161+J162</f>
        <v>321000</v>
      </c>
      <c r="K148" s="15">
        <f t="shared" si="1"/>
        <v>110.95748358105773</v>
      </c>
    </row>
    <row r="149" spans="1:11" ht="15">
      <c r="A149" s="2">
        <v>43</v>
      </c>
      <c r="B149" s="14"/>
      <c r="C149" s="5"/>
      <c r="D149" s="2">
        <v>415200</v>
      </c>
      <c r="E149" s="18" t="s">
        <v>95</v>
      </c>
      <c r="F149" s="18"/>
      <c r="G149" s="18"/>
      <c r="H149" s="18"/>
      <c r="I149" s="17">
        <v>70000</v>
      </c>
      <c r="J149" s="17">
        <v>70000</v>
      </c>
      <c r="K149" s="15">
        <f t="shared" si="1"/>
        <v>100</v>
      </c>
    </row>
    <row r="150" spans="1:11" ht="15">
      <c r="A150" s="2">
        <v>44</v>
      </c>
      <c r="B150" s="10"/>
      <c r="C150" s="2"/>
      <c r="D150" s="2">
        <v>415200</v>
      </c>
      <c r="E150" s="18" t="s">
        <v>96</v>
      </c>
      <c r="F150" s="18"/>
      <c r="G150" s="18"/>
      <c r="H150" s="18"/>
      <c r="I150" s="17">
        <v>5000</v>
      </c>
      <c r="J150" s="17">
        <v>5000</v>
      </c>
      <c r="K150" s="15">
        <f t="shared" si="1"/>
        <v>100</v>
      </c>
    </row>
    <row r="151" spans="1:11" ht="15">
      <c r="A151" s="2">
        <v>45</v>
      </c>
      <c r="B151" s="14"/>
      <c r="C151" s="5"/>
      <c r="D151" s="2">
        <v>415200</v>
      </c>
      <c r="E151" s="18" t="s">
        <v>97</v>
      </c>
      <c r="F151" s="18"/>
      <c r="G151" s="18"/>
      <c r="H151" s="18"/>
      <c r="I151" s="17">
        <v>30000</v>
      </c>
      <c r="J151" s="17">
        <v>30000</v>
      </c>
      <c r="K151" s="15">
        <f t="shared" si="1"/>
        <v>100</v>
      </c>
    </row>
    <row r="152" spans="1:11" ht="15">
      <c r="A152" s="2">
        <v>46</v>
      </c>
      <c r="B152" s="10"/>
      <c r="C152" s="2"/>
      <c r="D152" s="2">
        <v>415200</v>
      </c>
      <c r="E152" s="16" t="s">
        <v>98</v>
      </c>
      <c r="F152" s="16"/>
      <c r="G152" s="16"/>
      <c r="H152" s="16"/>
      <c r="I152" s="17">
        <v>9300</v>
      </c>
      <c r="J152" s="17">
        <v>20000</v>
      </c>
      <c r="K152" s="15">
        <f t="shared" si="1"/>
        <v>215.0537634408602</v>
      </c>
    </row>
    <row r="153" spans="1:11" ht="15">
      <c r="A153" s="2">
        <v>47</v>
      </c>
      <c r="B153" s="10"/>
      <c r="C153" s="2"/>
      <c r="D153" s="2">
        <v>415200</v>
      </c>
      <c r="E153" s="16" t="s">
        <v>99</v>
      </c>
      <c r="F153" s="16"/>
      <c r="G153" s="16"/>
      <c r="H153" s="16"/>
      <c r="I153" s="17">
        <v>500</v>
      </c>
      <c r="J153" s="17">
        <v>500</v>
      </c>
      <c r="K153" s="15">
        <f t="shared" si="1"/>
        <v>100</v>
      </c>
    </row>
    <row r="154" spans="1:11" ht="15">
      <c r="A154" s="2">
        <v>48</v>
      </c>
      <c r="B154" s="10"/>
      <c r="C154" s="2"/>
      <c r="D154" s="2">
        <v>415200</v>
      </c>
      <c r="E154" s="18" t="s">
        <v>100</v>
      </c>
      <c r="F154" s="18"/>
      <c r="G154" s="18"/>
      <c r="H154" s="18"/>
      <c r="I154" s="17">
        <v>15000</v>
      </c>
      <c r="J154" s="17">
        <v>15000</v>
      </c>
      <c r="K154" s="15">
        <f t="shared" si="1"/>
        <v>100</v>
      </c>
    </row>
    <row r="155" spans="1:11" ht="15">
      <c r="A155" s="2">
        <v>49</v>
      </c>
      <c r="B155" s="10"/>
      <c r="C155" s="2"/>
      <c r="D155" s="2">
        <v>415200</v>
      </c>
      <c r="E155" s="16" t="s">
        <v>101</v>
      </c>
      <c r="F155" s="16"/>
      <c r="G155" s="16"/>
      <c r="H155" s="16"/>
      <c r="I155" s="17">
        <v>80000</v>
      </c>
      <c r="J155" s="17">
        <v>95000</v>
      </c>
      <c r="K155" s="15">
        <f t="shared" si="1"/>
        <v>118.75</v>
      </c>
    </row>
    <row r="156" spans="1:11" ht="15">
      <c r="A156" s="2">
        <v>50</v>
      </c>
      <c r="B156" s="10"/>
      <c r="C156" s="2"/>
      <c r="D156" s="2">
        <v>415200</v>
      </c>
      <c r="E156" s="16" t="s">
        <v>102</v>
      </c>
      <c r="F156" s="16"/>
      <c r="G156" s="16"/>
      <c r="H156" s="16"/>
      <c r="I156" s="17">
        <v>40000</v>
      </c>
      <c r="J156" s="17">
        <v>50000</v>
      </c>
      <c r="K156" s="15">
        <f t="shared" si="1"/>
        <v>125</v>
      </c>
    </row>
    <row r="157" spans="1:11" ht="15">
      <c r="A157" s="2">
        <v>51</v>
      </c>
      <c r="B157" s="10"/>
      <c r="C157" s="2"/>
      <c r="D157" s="2">
        <v>415200</v>
      </c>
      <c r="E157" s="16" t="s">
        <v>103</v>
      </c>
      <c r="F157" s="16"/>
      <c r="G157" s="16"/>
      <c r="H157" s="16"/>
      <c r="I157" s="17">
        <v>1500</v>
      </c>
      <c r="J157" s="17">
        <v>1500</v>
      </c>
      <c r="K157" s="15">
        <f t="shared" si="1"/>
        <v>100</v>
      </c>
    </row>
    <row r="158" spans="1:11" ht="15">
      <c r="A158" s="2">
        <v>52</v>
      </c>
      <c r="B158" s="10"/>
      <c r="C158" s="2"/>
      <c r="D158" s="2">
        <v>415200</v>
      </c>
      <c r="E158" s="16" t="s">
        <v>104</v>
      </c>
      <c r="F158" s="16"/>
      <c r="G158" s="16"/>
      <c r="H158" s="16"/>
      <c r="I158" s="17">
        <v>1000</v>
      </c>
      <c r="J158" s="17">
        <v>1000</v>
      </c>
      <c r="K158" s="15">
        <f t="shared" si="1"/>
        <v>100</v>
      </c>
    </row>
    <row r="159" spans="1:11" ht="15">
      <c r="A159" s="2">
        <v>53</v>
      </c>
      <c r="B159" s="10"/>
      <c r="C159" s="2"/>
      <c r="D159" s="2">
        <v>415200</v>
      </c>
      <c r="E159" s="16" t="s">
        <v>105</v>
      </c>
      <c r="F159" s="16"/>
      <c r="G159" s="16"/>
      <c r="H159" s="16"/>
      <c r="I159" s="17">
        <v>9000</v>
      </c>
      <c r="J159" s="17">
        <v>9000</v>
      </c>
      <c r="K159" s="15">
        <f t="shared" si="1"/>
        <v>100</v>
      </c>
    </row>
    <row r="160" spans="1:11" ht="15">
      <c r="A160" s="2">
        <v>54</v>
      </c>
      <c r="B160" s="10"/>
      <c r="C160" s="2"/>
      <c r="D160" s="2">
        <v>415200</v>
      </c>
      <c r="E160" s="16" t="s">
        <v>106</v>
      </c>
      <c r="F160" s="16"/>
      <c r="G160" s="16"/>
      <c r="H160" s="16"/>
      <c r="I160" s="17">
        <v>15000</v>
      </c>
      <c r="J160" s="17">
        <v>10000</v>
      </c>
      <c r="K160" s="15">
        <f t="shared" si="1"/>
        <v>66.66666666666666</v>
      </c>
    </row>
    <row r="161" spans="1:11" ht="15">
      <c r="A161" s="2">
        <v>55</v>
      </c>
      <c r="B161" s="10"/>
      <c r="C161" s="2"/>
      <c r="D161" s="2">
        <v>415200</v>
      </c>
      <c r="E161" s="16" t="s">
        <v>107</v>
      </c>
      <c r="F161" s="16"/>
      <c r="G161" s="16"/>
      <c r="H161" s="16"/>
      <c r="I161" s="17">
        <v>4000</v>
      </c>
      <c r="J161" s="17">
        <v>5000</v>
      </c>
      <c r="K161" s="15">
        <f t="shared" si="1"/>
        <v>125</v>
      </c>
    </row>
    <row r="162" spans="1:11" ht="15">
      <c r="A162" s="2">
        <v>56</v>
      </c>
      <c r="B162" s="10"/>
      <c r="C162" s="2"/>
      <c r="D162" s="2">
        <v>415200</v>
      </c>
      <c r="E162" s="16" t="s">
        <v>108</v>
      </c>
      <c r="F162" s="16"/>
      <c r="G162" s="16"/>
      <c r="H162" s="16"/>
      <c r="I162" s="17">
        <v>9000</v>
      </c>
      <c r="J162" s="17">
        <v>9000</v>
      </c>
      <c r="K162" s="15">
        <f t="shared" si="1"/>
        <v>100</v>
      </c>
    </row>
    <row r="163" spans="1:11" ht="15">
      <c r="A163" s="5"/>
      <c r="B163" s="14">
        <v>51</v>
      </c>
      <c r="C163" s="5"/>
      <c r="D163" s="5"/>
      <c r="E163" s="12" t="s">
        <v>57</v>
      </c>
      <c r="F163" s="12"/>
      <c r="G163" s="12"/>
      <c r="H163" s="12"/>
      <c r="I163" s="15"/>
      <c r="J163" s="15"/>
      <c r="K163" s="15">
        <v>0</v>
      </c>
    </row>
    <row r="164" spans="1:11" ht="15">
      <c r="A164" s="5"/>
      <c r="B164" s="14"/>
      <c r="C164" s="5">
        <v>416</v>
      </c>
      <c r="D164" s="5"/>
      <c r="E164" s="12" t="s">
        <v>109</v>
      </c>
      <c r="F164" s="12"/>
      <c r="G164" s="12"/>
      <c r="H164" s="12"/>
      <c r="I164" s="15">
        <f>I165+I166+I167+I168+I169+I171</f>
        <v>246000</v>
      </c>
      <c r="J164" s="15">
        <f>J165+J166+J167+J168+J169+J171</f>
        <v>271000</v>
      </c>
      <c r="K164" s="15">
        <f aca="true" t="shared" si="2" ref="K164:K169">J164/I164*100</f>
        <v>110.16260162601625</v>
      </c>
    </row>
    <row r="165" spans="1:11" ht="15">
      <c r="A165" s="23">
        <v>57</v>
      </c>
      <c r="B165" s="14"/>
      <c r="C165" s="5"/>
      <c r="D165" s="23">
        <v>416100</v>
      </c>
      <c r="E165" s="24" t="s">
        <v>110</v>
      </c>
      <c r="F165" s="24"/>
      <c r="G165" s="24"/>
      <c r="H165" s="24"/>
      <c r="I165" s="35">
        <v>120000</v>
      </c>
      <c r="J165" s="35">
        <v>150000</v>
      </c>
      <c r="K165" s="15">
        <f t="shared" si="2"/>
        <v>125</v>
      </c>
    </row>
    <row r="166" spans="1:11" ht="15">
      <c r="A166" s="23">
        <v>58</v>
      </c>
      <c r="B166" s="14"/>
      <c r="C166" s="5"/>
      <c r="D166" s="23">
        <v>416100</v>
      </c>
      <c r="E166" s="24" t="s">
        <v>111</v>
      </c>
      <c r="F166" s="24"/>
      <c r="G166" s="24"/>
      <c r="H166" s="24"/>
      <c r="I166" s="35">
        <v>50000</v>
      </c>
      <c r="J166" s="35">
        <v>50000</v>
      </c>
      <c r="K166" s="15">
        <f t="shared" si="2"/>
        <v>100</v>
      </c>
    </row>
    <row r="167" spans="1:11" ht="15">
      <c r="A167" s="23">
        <v>59</v>
      </c>
      <c r="B167" s="14"/>
      <c r="C167" s="5"/>
      <c r="D167" s="2">
        <v>416100</v>
      </c>
      <c r="E167" s="16" t="s">
        <v>112</v>
      </c>
      <c r="F167" s="16"/>
      <c r="G167" s="16"/>
      <c r="H167" s="16"/>
      <c r="I167" s="38">
        <v>8000</v>
      </c>
      <c r="J167" s="38">
        <v>8000</v>
      </c>
      <c r="K167" s="15">
        <f t="shared" si="2"/>
        <v>100</v>
      </c>
    </row>
    <row r="168" spans="1:11" ht="15">
      <c r="A168" s="23">
        <v>60</v>
      </c>
      <c r="B168" s="14"/>
      <c r="C168" s="5"/>
      <c r="D168" s="2">
        <v>416100</v>
      </c>
      <c r="E168" s="16" t="s">
        <v>113</v>
      </c>
      <c r="F168" s="16"/>
      <c r="G168" s="16"/>
      <c r="H168" s="16"/>
      <c r="I168" s="17">
        <v>20000</v>
      </c>
      <c r="J168" s="17">
        <v>20000</v>
      </c>
      <c r="K168" s="15">
        <f t="shared" si="2"/>
        <v>100</v>
      </c>
    </row>
    <row r="169" spans="1:11" ht="15">
      <c r="A169" s="23">
        <v>61</v>
      </c>
      <c r="B169" s="14"/>
      <c r="C169" s="5"/>
      <c r="D169" s="2">
        <v>416100</v>
      </c>
      <c r="E169" s="16" t="s">
        <v>114</v>
      </c>
      <c r="F169" s="16"/>
      <c r="G169" s="16"/>
      <c r="H169" s="16"/>
      <c r="I169" s="38">
        <v>40000</v>
      </c>
      <c r="J169" s="38">
        <v>35000</v>
      </c>
      <c r="K169" s="15">
        <f t="shared" si="2"/>
        <v>87.5</v>
      </c>
    </row>
    <row r="170" spans="1:11" ht="15">
      <c r="A170" s="23">
        <v>56</v>
      </c>
      <c r="B170" s="14"/>
      <c r="C170" s="5"/>
      <c r="D170" s="2">
        <v>416100</v>
      </c>
      <c r="E170" s="16" t="s">
        <v>115</v>
      </c>
      <c r="F170" s="16"/>
      <c r="G170" s="16"/>
      <c r="H170" s="16"/>
      <c r="I170" s="17"/>
      <c r="J170" s="17"/>
      <c r="K170" s="15">
        <v>0</v>
      </c>
    </row>
    <row r="171" spans="1:11" ht="15">
      <c r="A171" s="23">
        <v>62</v>
      </c>
      <c r="B171" s="14"/>
      <c r="C171" s="5"/>
      <c r="D171" s="2">
        <v>416100</v>
      </c>
      <c r="E171" s="18" t="s">
        <v>116</v>
      </c>
      <c r="F171" s="18"/>
      <c r="G171" s="18"/>
      <c r="H171" s="18"/>
      <c r="I171" s="17">
        <v>8000</v>
      </c>
      <c r="J171" s="17">
        <v>8000</v>
      </c>
      <c r="K171" s="15">
        <f>J171/I171*100</f>
        <v>100</v>
      </c>
    </row>
    <row r="172" spans="1:11" ht="15">
      <c r="A172" s="5"/>
      <c r="B172" s="14"/>
      <c r="C172" s="5"/>
      <c r="D172" s="5"/>
      <c r="E172" s="39"/>
      <c r="F172" s="5"/>
      <c r="G172" s="5"/>
      <c r="H172" s="5"/>
      <c r="I172" s="15"/>
      <c r="J172" s="15"/>
      <c r="K172" s="15">
        <v>0</v>
      </c>
    </row>
    <row r="173" spans="1:11" ht="15">
      <c r="A173" s="2">
        <v>61</v>
      </c>
      <c r="B173" s="10"/>
      <c r="C173" s="2"/>
      <c r="D173" s="2">
        <v>511300</v>
      </c>
      <c r="E173" s="16" t="s">
        <v>71</v>
      </c>
      <c r="F173" s="16"/>
      <c r="G173" s="16"/>
      <c r="H173" s="16"/>
      <c r="I173" s="17"/>
      <c r="J173" s="17"/>
      <c r="K173" s="15">
        <v>0</v>
      </c>
    </row>
    <row r="174" spans="1:11" ht="15">
      <c r="A174" s="2">
        <v>37</v>
      </c>
      <c r="B174" s="10"/>
      <c r="C174" s="2"/>
      <c r="D174" s="2">
        <v>511400</v>
      </c>
      <c r="E174" s="16" t="s">
        <v>60</v>
      </c>
      <c r="F174" s="16"/>
      <c r="G174" s="16"/>
      <c r="H174" s="16"/>
      <c r="I174" s="17"/>
      <c r="J174" s="17"/>
      <c r="K174" s="15">
        <v>0</v>
      </c>
    </row>
    <row r="175" spans="1:11" ht="15">
      <c r="A175" s="2"/>
      <c r="B175" s="10"/>
      <c r="C175" s="5">
        <v>488</v>
      </c>
      <c r="E175" s="12" t="s">
        <v>117</v>
      </c>
      <c r="F175" s="12"/>
      <c r="G175" s="12"/>
      <c r="H175" s="12"/>
      <c r="I175" s="15">
        <f>I176</f>
        <v>33000</v>
      </c>
      <c r="J175" s="15">
        <f>J176</f>
        <v>33000</v>
      </c>
      <c r="K175" s="15">
        <f>J175/I175*100</f>
        <v>100</v>
      </c>
    </row>
    <row r="176" spans="1:11" ht="15">
      <c r="A176" s="2">
        <v>63</v>
      </c>
      <c r="B176" s="10"/>
      <c r="C176" s="2"/>
      <c r="D176" s="23">
        <v>488111</v>
      </c>
      <c r="E176" s="24" t="s">
        <v>118</v>
      </c>
      <c r="F176" s="24"/>
      <c r="G176" s="24"/>
      <c r="H176" s="24"/>
      <c r="I176" s="17">
        <v>33000</v>
      </c>
      <c r="J176" s="17">
        <v>33000</v>
      </c>
      <c r="K176" s="15">
        <f>J176/I176*100</f>
        <v>100</v>
      </c>
    </row>
    <row r="177" spans="1:11" ht="15">
      <c r="A177" s="5"/>
      <c r="B177" s="14"/>
      <c r="C177" s="5"/>
      <c r="D177" s="5"/>
      <c r="E177" s="12" t="s">
        <v>119</v>
      </c>
      <c r="F177" s="12"/>
      <c r="G177" s="12"/>
      <c r="H177" s="12"/>
      <c r="I177" s="15">
        <f>I175+I164+I148+I146+I142</f>
        <v>608300</v>
      </c>
      <c r="J177" s="15">
        <f>J175+J164+J148+J146+J142</f>
        <v>665000</v>
      </c>
      <c r="K177" s="15">
        <f>J177/I177*100</f>
        <v>109.3210586881473</v>
      </c>
    </row>
    <row r="178" spans="1:11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</row>
    <row r="179" spans="1:11" ht="15">
      <c r="A179" s="5"/>
      <c r="B179" s="11" t="s">
        <v>7</v>
      </c>
      <c r="C179" s="11"/>
      <c r="D179" s="11"/>
      <c r="E179" s="12" t="s">
        <v>120</v>
      </c>
      <c r="F179" s="12"/>
      <c r="G179" s="12"/>
      <c r="H179" s="12"/>
      <c r="I179" s="12"/>
      <c r="J179" s="12"/>
      <c r="K179" s="12"/>
    </row>
    <row r="180" spans="1:11" ht="15">
      <c r="A180" s="2"/>
      <c r="B180" s="11" t="s">
        <v>9</v>
      </c>
      <c r="C180" s="11"/>
      <c r="D180" s="11"/>
      <c r="E180" s="22" t="s">
        <v>121</v>
      </c>
      <c r="F180" s="22"/>
      <c r="G180" s="22"/>
      <c r="H180" s="22"/>
      <c r="I180" s="22"/>
      <c r="J180" s="22"/>
      <c r="K180" s="22"/>
    </row>
    <row r="181" spans="1:11" ht="1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15">
        <v>0</v>
      </c>
    </row>
    <row r="182" spans="1:11" ht="15">
      <c r="A182" s="2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5">
      <c r="A183" s="5"/>
      <c r="B183" s="14">
        <v>41</v>
      </c>
      <c r="C183" s="5"/>
      <c r="D183" s="5"/>
      <c r="E183" s="12" t="s">
        <v>11</v>
      </c>
      <c r="F183" s="12"/>
      <c r="G183" s="12"/>
      <c r="H183" s="12"/>
      <c r="I183" s="15">
        <f>I184+I189+I192</f>
        <v>595000</v>
      </c>
      <c r="J183" s="15">
        <f>J184+J189+J192</f>
        <v>620000</v>
      </c>
      <c r="K183" s="15">
        <f aca="true" t="shared" si="3" ref="K183:K190">J183/I183*100</f>
        <v>104.20168067226892</v>
      </c>
    </row>
    <row r="184" spans="1:11" ht="15">
      <c r="A184" s="5"/>
      <c r="B184" s="14"/>
      <c r="C184" s="5">
        <v>412</v>
      </c>
      <c r="D184" s="5"/>
      <c r="E184" s="12" t="s">
        <v>12</v>
      </c>
      <c r="F184" s="12"/>
      <c r="G184" s="12"/>
      <c r="H184" s="12"/>
      <c r="I184" s="15">
        <f>I185+I186+I187+I188</f>
        <v>382000</v>
      </c>
      <c r="J184" s="15">
        <f>J185+J186+J187+J188</f>
        <v>342000</v>
      </c>
      <c r="K184" s="15">
        <f t="shared" si="3"/>
        <v>89.52879581151832</v>
      </c>
    </row>
    <row r="185" spans="1:11" ht="15">
      <c r="A185" s="23">
        <v>64</v>
      </c>
      <c r="B185" s="14"/>
      <c r="C185" s="5"/>
      <c r="D185" s="40">
        <v>412200</v>
      </c>
      <c r="E185" s="41" t="s">
        <v>122</v>
      </c>
      <c r="F185" s="41"/>
      <c r="G185" s="41"/>
      <c r="H185" s="41"/>
      <c r="I185" s="17">
        <v>7000</v>
      </c>
      <c r="J185" s="17">
        <v>7000</v>
      </c>
      <c r="K185" s="15">
        <f t="shared" si="3"/>
        <v>100</v>
      </c>
    </row>
    <row r="186" spans="1:11" ht="15">
      <c r="A186" s="2">
        <v>65</v>
      </c>
      <c r="B186" s="10"/>
      <c r="C186" s="2"/>
      <c r="D186" s="42">
        <v>412500</v>
      </c>
      <c r="E186" s="21" t="s">
        <v>123</v>
      </c>
      <c r="F186" s="21"/>
      <c r="G186" s="21"/>
      <c r="H186" s="21"/>
      <c r="I186" s="17">
        <v>240000</v>
      </c>
      <c r="J186" s="17">
        <v>180000</v>
      </c>
      <c r="K186" s="15">
        <f t="shared" si="3"/>
        <v>75</v>
      </c>
    </row>
    <row r="187" spans="1:11" ht="15">
      <c r="A187" s="23">
        <v>66</v>
      </c>
      <c r="B187" s="10"/>
      <c r="C187" s="2"/>
      <c r="D187" s="2">
        <v>412800</v>
      </c>
      <c r="E187" s="16" t="s">
        <v>124</v>
      </c>
      <c r="F187" s="16"/>
      <c r="G187" s="16"/>
      <c r="H187" s="16"/>
      <c r="I187" s="17">
        <v>45000</v>
      </c>
      <c r="J187" s="17">
        <v>55000</v>
      </c>
      <c r="K187" s="15">
        <f t="shared" si="3"/>
        <v>122.22222222222223</v>
      </c>
    </row>
    <row r="188" spans="1:11" ht="15">
      <c r="A188" s="2">
        <v>67</v>
      </c>
      <c r="B188" s="10"/>
      <c r="C188" s="2"/>
      <c r="D188" s="2">
        <v>412800</v>
      </c>
      <c r="E188" s="18" t="s">
        <v>125</v>
      </c>
      <c r="F188" s="18"/>
      <c r="G188" s="18"/>
      <c r="H188" s="18"/>
      <c r="I188" s="17">
        <v>90000</v>
      </c>
      <c r="J188" s="17">
        <v>100000</v>
      </c>
      <c r="K188" s="15">
        <f t="shared" si="3"/>
        <v>111.11111111111111</v>
      </c>
    </row>
    <row r="189" spans="1:11" ht="15">
      <c r="A189" s="5"/>
      <c r="B189" s="14"/>
      <c r="C189" s="5">
        <v>415</v>
      </c>
      <c r="D189" s="5"/>
      <c r="E189" s="26" t="s">
        <v>94</v>
      </c>
      <c r="F189" s="26"/>
      <c r="G189" s="26"/>
      <c r="H189" s="26"/>
      <c r="I189" s="15">
        <f>I190</f>
        <v>5000</v>
      </c>
      <c r="J189" s="15">
        <f>J190</f>
        <v>10000</v>
      </c>
      <c r="K189" s="15">
        <f t="shared" si="3"/>
        <v>200</v>
      </c>
    </row>
    <row r="190" spans="1:11" ht="15">
      <c r="A190" s="2">
        <v>68</v>
      </c>
      <c r="B190" s="14"/>
      <c r="C190" s="5"/>
      <c r="D190" s="2">
        <v>415200</v>
      </c>
      <c r="E190" s="18" t="s">
        <v>126</v>
      </c>
      <c r="F190" s="18"/>
      <c r="G190" s="18"/>
      <c r="H190" s="18"/>
      <c r="I190" s="17">
        <v>5000</v>
      </c>
      <c r="J190" s="17">
        <v>10000</v>
      </c>
      <c r="K190" s="15">
        <f t="shared" si="3"/>
        <v>200</v>
      </c>
    </row>
    <row r="191" spans="1:11" ht="15">
      <c r="A191" s="2"/>
      <c r="B191" s="14">
        <v>51</v>
      </c>
      <c r="C191" s="2"/>
      <c r="D191" s="2"/>
      <c r="E191" s="26" t="s">
        <v>57</v>
      </c>
      <c r="F191" s="26"/>
      <c r="G191" s="26"/>
      <c r="H191" s="26"/>
      <c r="I191" s="17"/>
      <c r="J191" s="17"/>
      <c r="K191" s="15"/>
    </row>
    <row r="192" spans="1:11" ht="15">
      <c r="A192" s="5"/>
      <c r="B192" s="14"/>
      <c r="C192" s="5">
        <v>511</v>
      </c>
      <c r="D192" s="5"/>
      <c r="E192" s="26" t="s">
        <v>58</v>
      </c>
      <c r="F192" s="26"/>
      <c r="G192" s="26"/>
      <c r="H192" s="26"/>
      <c r="I192" s="15">
        <f>I193+I194</f>
        <v>208000</v>
      </c>
      <c r="J192" s="15">
        <f>J193+J194</f>
        <v>268000</v>
      </c>
      <c r="K192" s="15">
        <f>J192/I192*100</f>
        <v>128.84615384615387</v>
      </c>
    </row>
    <row r="193" spans="1:11" ht="15">
      <c r="A193" s="2">
        <v>69</v>
      </c>
      <c r="B193" s="10"/>
      <c r="C193" s="2"/>
      <c r="D193" s="2">
        <v>511100</v>
      </c>
      <c r="E193" s="16" t="s">
        <v>127</v>
      </c>
      <c r="F193" s="16"/>
      <c r="G193" s="16"/>
      <c r="H193" s="16"/>
      <c r="I193" s="17">
        <v>200000</v>
      </c>
      <c r="J193" s="17">
        <v>260000</v>
      </c>
      <c r="K193" s="15">
        <f>J193/I193*100</f>
        <v>130</v>
      </c>
    </row>
    <row r="194" spans="1:11" ht="15">
      <c r="A194" s="2">
        <v>70</v>
      </c>
      <c r="B194" s="10"/>
      <c r="C194" s="2"/>
      <c r="D194" s="2">
        <v>511700</v>
      </c>
      <c r="E194" s="16" t="s">
        <v>128</v>
      </c>
      <c r="F194" s="16"/>
      <c r="G194" s="16"/>
      <c r="H194" s="16"/>
      <c r="I194" s="17">
        <v>8000</v>
      </c>
      <c r="J194" s="17">
        <v>8000</v>
      </c>
      <c r="K194" s="15">
        <f>J194/I194*100</f>
        <v>100</v>
      </c>
    </row>
    <row r="195" spans="1:11" ht="15">
      <c r="A195" s="5"/>
      <c r="B195" s="14"/>
      <c r="C195" s="5"/>
      <c r="D195" s="5"/>
      <c r="E195" s="12" t="s">
        <v>129</v>
      </c>
      <c r="F195" s="12"/>
      <c r="G195" s="12"/>
      <c r="H195" s="12"/>
      <c r="I195" s="15">
        <f>I183</f>
        <v>595000</v>
      </c>
      <c r="J195" s="15">
        <f>J183</f>
        <v>620000</v>
      </c>
      <c r="K195" s="15">
        <f>J195/I195*100</f>
        <v>104.20168067226892</v>
      </c>
    </row>
    <row r="196" spans="1:11" ht="15">
      <c r="A196" s="5"/>
      <c r="B196" s="14"/>
      <c r="C196" s="5"/>
      <c r="D196" s="5"/>
      <c r="E196" s="12" t="s">
        <v>119</v>
      </c>
      <c r="F196" s="12"/>
      <c r="G196" s="12"/>
      <c r="H196" s="12"/>
      <c r="I196" s="15"/>
      <c r="J196" s="15"/>
      <c r="K196" s="15">
        <v>0</v>
      </c>
    </row>
    <row r="197" spans="1:11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</row>
    <row r="198" spans="1:11" ht="15">
      <c r="A198" s="5"/>
      <c r="B198" s="11" t="s">
        <v>7</v>
      </c>
      <c r="C198" s="11"/>
      <c r="D198" s="11"/>
      <c r="E198" s="12" t="s">
        <v>130</v>
      </c>
      <c r="F198" s="12"/>
      <c r="G198" s="12"/>
      <c r="H198" s="12"/>
      <c r="I198" s="12"/>
      <c r="J198" s="12"/>
      <c r="K198" s="12"/>
    </row>
    <row r="199" spans="1:11" ht="15">
      <c r="A199" s="2"/>
      <c r="B199" s="11" t="s">
        <v>9</v>
      </c>
      <c r="C199" s="11"/>
      <c r="D199" s="11"/>
      <c r="E199" s="22" t="s">
        <v>131</v>
      </c>
      <c r="F199" s="22"/>
      <c r="G199" s="22"/>
      <c r="H199" s="22"/>
      <c r="I199" s="22"/>
      <c r="J199" s="22"/>
      <c r="K199" s="22"/>
    </row>
    <row r="200" spans="1:11" ht="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15">
        <v>0</v>
      </c>
    </row>
    <row r="201" spans="1:11" ht="15">
      <c r="A201" s="2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5">
      <c r="A202" s="5"/>
      <c r="B202" s="14">
        <v>41</v>
      </c>
      <c r="C202" s="5"/>
      <c r="D202" s="5"/>
      <c r="E202" s="12" t="s">
        <v>11</v>
      </c>
      <c r="F202" s="12"/>
      <c r="G202" s="12"/>
      <c r="H202" s="12"/>
      <c r="I202" s="43">
        <f>I203+I210+I214+I208</f>
        <v>648481</v>
      </c>
      <c r="J202" s="43">
        <f>J203+J210+J214+J208</f>
        <v>723900</v>
      </c>
      <c r="K202" s="15">
        <f aca="true" t="shared" si="4" ref="K202:K207">J202/I202*100</f>
        <v>111.63010173004298</v>
      </c>
    </row>
    <row r="203" spans="1:11" ht="15">
      <c r="A203" s="5"/>
      <c r="B203" s="14"/>
      <c r="C203" s="5">
        <v>413</v>
      </c>
      <c r="D203" s="5"/>
      <c r="E203" s="12" t="s">
        <v>132</v>
      </c>
      <c r="F203" s="12"/>
      <c r="G203" s="12"/>
      <c r="H203" s="12"/>
      <c r="I203" s="43">
        <f>I204+I205+I206+I207</f>
        <v>201500</v>
      </c>
      <c r="J203" s="43">
        <f>J204+J205+J206+J207</f>
        <v>162500</v>
      </c>
      <c r="K203" s="15">
        <f t="shared" si="4"/>
        <v>80.64516129032258</v>
      </c>
    </row>
    <row r="204" spans="1:11" ht="15">
      <c r="A204" s="23">
        <v>71</v>
      </c>
      <c r="B204" s="10"/>
      <c r="C204" s="2"/>
      <c r="D204" s="42">
        <v>413300</v>
      </c>
      <c r="E204" s="44" t="s">
        <v>133</v>
      </c>
      <c r="F204" s="44"/>
      <c r="G204" s="44"/>
      <c r="H204" s="44"/>
      <c r="I204" s="17">
        <v>158000</v>
      </c>
      <c r="J204" s="17">
        <v>120000</v>
      </c>
      <c r="K204" s="15">
        <f t="shared" si="4"/>
        <v>75.9493670886076</v>
      </c>
    </row>
    <row r="205" spans="1:11" ht="15">
      <c r="A205" s="23">
        <v>72</v>
      </c>
      <c r="B205" s="10"/>
      <c r="C205" s="2"/>
      <c r="D205" s="2">
        <v>413700</v>
      </c>
      <c r="E205" s="16" t="s">
        <v>134</v>
      </c>
      <c r="F205" s="16"/>
      <c r="G205" s="16"/>
      <c r="H205" s="16"/>
      <c r="I205" s="17">
        <v>9000</v>
      </c>
      <c r="J205" s="17">
        <v>7000</v>
      </c>
      <c r="K205" s="15">
        <f t="shared" si="4"/>
        <v>77.77777777777779</v>
      </c>
    </row>
    <row r="206" spans="1:11" ht="15">
      <c r="A206" s="23">
        <v>73</v>
      </c>
      <c r="B206" s="10"/>
      <c r="C206" s="2"/>
      <c r="D206" s="2">
        <v>413900</v>
      </c>
      <c r="E206" s="16" t="s">
        <v>36</v>
      </c>
      <c r="F206" s="16"/>
      <c r="G206" s="16"/>
      <c r="H206" s="16"/>
      <c r="I206" s="17">
        <v>14000</v>
      </c>
      <c r="J206" s="17">
        <v>15000</v>
      </c>
      <c r="K206" s="15">
        <f t="shared" si="4"/>
        <v>107.14285714285714</v>
      </c>
    </row>
    <row r="207" spans="1:11" ht="15">
      <c r="A207" s="23">
        <v>74</v>
      </c>
      <c r="B207" s="10"/>
      <c r="C207" s="2"/>
      <c r="D207" s="2">
        <v>413900</v>
      </c>
      <c r="E207" s="16" t="s">
        <v>135</v>
      </c>
      <c r="F207" s="16"/>
      <c r="G207" s="16"/>
      <c r="H207" s="16"/>
      <c r="I207" s="17">
        <v>20500</v>
      </c>
      <c r="J207" s="17">
        <v>20500</v>
      </c>
      <c r="K207" s="15">
        <f t="shared" si="4"/>
        <v>100</v>
      </c>
    </row>
    <row r="208" spans="1:11" ht="15">
      <c r="A208" s="23"/>
      <c r="B208" s="10"/>
      <c r="C208" s="5">
        <v>418</v>
      </c>
      <c r="E208" s="12" t="s">
        <v>136</v>
      </c>
      <c r="F208" s="12"/>
      <c r="G208" s="12"/>
      <c r="H208" s="12"/>
      <c r="I208" s="43">
        <f>I209</f>
        <v>22000</v>
      </c>
      <c r="J208" s="43">
        <f>J209</f>
        <v>23000</v>
      </c>
      <c r="K208" s="15"/>
    </row>
    <row r="209" spans="1:11" ht="15">
      <c r="A209" s="23">
        <v>75</v>
      </c>
      <c r="B209" s="10"/>
      <c r="C209" s="2"/>
      <c r="D209" s="2">
        <v>418100</v>
      </c>
      <c r="E209" s="16" t="s">
        <v>136</v>
      </c>
      <c r="F209" s="16"/>
      <c r="G209" s="16"/>
      <c r="H209" s="16"/>
      <c r="I209" s="17">
        <v>22000</v>
      </c>
      <c r="J209" s="17">
        <v>23000</v>
      </c>
      <c r="K209" s="15"/>
    </row>
    <row r="210" spans="1:11" ht="15">
      <c r="A210" s="23"/>
      <c r="B210" s="14"/>
      <c r="C210" s="5">
        <v>621</v>
      </c>
      <c r="D210" s="5"/>
      <c r="E210" s="26" t="s">
        <v>137</v>
      </c>
      <c r="F210" s="26"/>
      <c r="G210" s="26"/>
      <c r="H210" s="26"/>
      <c r="I210" s="43">
        <f>I212+I213+I211</f>
        <v>340481</v>
      </c>
      <c r="J210" s="43">
        <f>J212+J213+J211</f>
        <v>458400</v>
      </c>
      <c r="K210" s="15">
        <f aca="true" t="shared" si="5" ref="K210:K215">J210/I210*100</f>
        <v>134.63306322526074</v>
      </c>
    </row>
    <row r="211" spans="1:11" ht="15">
      <c r="A211" s="23">
        <v>76</v>
      </c>
      <c r="B211" s="14"/>
      <c r="C211" s="5"/>
      <c r="D211" s="23">
        <v>621100</v>
      </c>
      <c r="E211" s="27" t="s">
        <v>138</v>
      </c>
      <c r="F211" s="27"/>
      <c r="G211" s="27"/>
      <c r="H211" s="27"/>
      <c r="I211" s="17">
        <v>88400</v>
      </c>
      <c r="J211" s="17">
        <v>92400</v>
      </c>
      <c r="K211" s="15">
        <f t="shared" si="5"/>
        <v>104.52488687782807</v>
      </c>
    </row>
    <row r="212" spans="1:11" ht="15">
      <c r="A212" s="2">
        <v>77</v>
      </c>
      <c r="B212" s="14"/>
      <c r="C212" s="5"/>
      <c r="D212" s="2">
        <v>621300</v>
      </c>
      <c r="E212" s="18" t="s">
        <v>139</v>
      </c>
      <c r="F212" s="18"/>
      <c r="G212" s="18"/>
      <c r="H212" s="18"/>
      <c r="I212" s="17">
        <v>179400</v>
      </c>
      <c r="J212" s="17">
        <v>276000</v>
      </c>
      <c r="K212" s="15">
        <f t="shared" si="5"/>
        <v>153.84615384615387</v>
      </c>
    </row>
    <row r="213" spans="1:11" ht="15">
      <c r="A213" s="2">
        <v>78</v>
      </c>
      <c r="B213" s="14"/>
      <c r="C213" s="5"/>
      <c r="D213" s="2">
        <v>621300</v>
      </c>
      <c r="E213" s="18" t="s">
        <v>140</v>
      </c>
      <c r="F213" s="18"/>
      <c r="G213" s="18"/>
      <c r="H213" s="18"/>
      <c r="I213" s="17">
        <v>72681</v>
      </c>
      <c r="J213" s="17">
        <v>90000</v>
      </c>
      <c r="K213" s="15">
        <f t="shared" si="5"/>
        <v>123.82878606513394</v>
      </c>
    </row>
    <row r="214" spans="1:11" ht="15">
      <c r="A214" s="2"/>
      <c r="B214" s="14"/>
      <c r="C214" s="5">
        <v>631</v>
      </c>
      <c r="D214" s="2"/>
      <c r="E214" s="45" t="s">
        <v>141</v>
      </c>
      <c r="F214" s="45"/>
      <c r="G214" s="45"/>
      <c r="H214" s="45"/>
      <c r="I214" s="43">
        <f>I215+I216</f>
        <v>84500</v>
      </c>
      <c r="J214" s="43">
        <f>J215+J216</f>
        <v>80000</v>
      </c>
      <c r="K214" s="15">
        <f t="shared" si="5"/>
        <v>94.67455621301775</v>
      </c>
    </row>
    <row r="215" spans="1:11" ht="15">
      <c r="A215" s="2">
        <v>79</v>
      </c>
      <c r="B215" s="14"/>
      <c r="C215" s="5"/>
      <c r="D215" s="2">
        <v>631911</v>
      </c>
      <c r="E215" s="18" t="s">
        <v>142</v>
      </c>
      <c r="F215" s="18"/>
      <c r="G215" s="18"/>
      <c r="H215" s="18"/>
      <c r="I215" s="17">
        <v>84500</v>
      </c>
      <c r="J215" s="17">
        <v>80000</v>
      </c>
      <c r="K215" s="15">
        <f t="shared" si="5"/>
        <v>94.67455621301775</v>
      </c>
    </row>
    <row r="216" spans="1:11" ht="15">
      <c r="A216" s="2">
        <v>80</v>
      </c>
      <c r="B216" s="14"/>
      <c r="C216" s="2"/>
      <c r="D216" s="2">
        <v>631911</v>
      </c>
      <c r="E216" s="18" t="s">
        <v>143</v>
      </c>
      <c r="F216" s="18"/>
      <c r="G216" s="18"/>
      <c r="H216" s="18"/>
      <c r="I216" s="17">
        <v>0</v>
      </c>
      <c r="J216" s="17">
        <v>0</v>
      </c>
      <c r="K216" s="15"/>
    </row>
    <row r="217" spans="1:11" ht="15">
      <c r="A217" s="5"/>
      <c r="B217" s="14"/>
      <c r="C217" s="5"/>
      <c r="D217" s="5"/>
      <c r="E217" s="12" t="s">
        <v>144</v>
      </c>
      <c r="F217" s="12"/>
      <c r="G217" s="12"/>
      <c r="H217" s="12"/>
      <c r="I217" s="43">
        <f>I202</f>
        <v>648481</v>
      </c>
      <c r="J217" s="43">
        <f>J202</f>
        <v>723900</v>
      </c>
      <c r="K217" s="15">
        <f>J217/I217*100</f>
        <v>111.63010173004298</v>
      </c>
    </row>
    <row r="218" spans="1:11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</row>
    <row r="219" spans="1:11" ht="15">
      <c r="A219" s="5"/>
      <c r="B219" s="11" t="s">
        <v>7</v>
      </c>
      <c r="C219" s="11"/>
      <c r="D219" s="11"/>
      <c r="E219" s="12" t="s">
        <v>145</v>
      </c>
      <c r="F219" s="12"/>
      <c r="G219" s="12"/>
      <c r="H219" s="12"/>
      <c r="I219" s="12"/>
      <c r="J219" s="12"/>
      <c r="K219" s="12"/>
    </row>
    <row r="220" spans="1:11" ht="15">
      <c r="A220" s="2"/>
      <c r="B220" s="11" t="s">
        <v>9</v>
      </c>
      <c r="C220" s="11"/>
      <c r="D220" s="11"/>
      <c r="E220" s="22" t="s">
        <v>146</v>
      </c>
      <c r="F220" s="22"/>
      <c r="G220" s="22"/>
      <c r="H220" s="22"/>
      <c r="I220" s="22"/>
      <c r="J220" s="22"/>
      <c r="K220" s="22"/>
    </row>
    <row r="221" spans="1:11" ht="1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15">
        <v>0</v>
      </c>
    </row>
    <row r="222" spans="1:11" ht="15">
      <c r="A222" s="2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5">
      <c r="A223" s="5"/>
      <c r="B223" s="14">
        <v>41</v>
      </c>
      <c r="C223" s="5"/>
      <c r="D223" s="5"/>
      <c r="E223" s="12" t="s">
        <v>11</v>
      </c>
      <c r="F223" s="12"/>
      <c r="G223" s="12"/>
      <c r="H223" s="12"/>
      <c r="I223" s="15">
        <f>I224</f>
        <v>16000</v>
      </c>
      <c r="J223" s="15">
        <f>J224</f>
        <v>15500</v>
      </c>
      <c r="K223" s="15">
        <f>J223/I223*100</f>
        <v>96.875</v>
      </c>
    </row>
    <row r="224" spans="1:11" ht="15">
      <c r="A224" s="5"/>
      <c r="B224" s="14"/>
      <c r="C224" s="5">
        <v>412</v>
      </c>
      <c r="D224" s="5"/>
      <c r="E224" s="12" t="s">
        <v>12</v>
      </c>
      <c r="F224" s="12"/>
      <c r="G224" s="12"/>
      <c r="H224" s="12"/>
      <c r="I224" s="15">
        <f>I225+I226+I228+I229+I230</f>
        <v>16000</v>
      </c>
      <c r="J224" s="15">
        <f>J225+J226+J228+J229+J230</f>
        <v>15500</v>
      </c>
      <c r="K224" s="15">
        <f>J224/I224*100</f>
        <v>96.875</v>
      </c>
    </row>
    <row r="225" spans="1:11" ht="15">
      <c r="A225" s="2">
        <v>81</v>
      </c>
      <c r="B225" s="10"/>
      <c r="C225" s="2"/>
      <c r="D225" s="42">
        <v>412200</v>
      </c>
      <c r="E225" s="44" t="s">
        <v>147</v>
      </c>
      <c r="F225" s="44"/>
      <c r="G225" s="44"/>
      <c r="H225" s="44"/>
      <c r="I225" s="17">
        <v>2000</v>
      </c>
      <c r="J225" s="17">
        <v>2500</v>
      </c>
      <c r="K225" s="15">
        <f>J225/I225*100</f>
        <v>125</v>
      </c>
    </row>
    <row r="226" spans="1:11" ht="15">
      <c r="A226" s="2">
        <v>82</v>
      </c>
      <c r="B226" s="10"/>
      <c r="C226" s="2"/>
      <c r="D226" s="2">
        <v>412200</v>
      </c>
      <c r="E226" s="16" t="s">
        <v>148</v>
      </c>
      <c r="F226" s="16"/>
      <c r="G226" s="16"/>
      <c r="H226" s="16"/>
      <c r="I226" s="17">
        <v>1000</v>
      </c>
      <c r="J226" s="17">
        <v>1000</v>
      </c>
      <c r="K226" s="15">
        <f>J226/I226*100</f>
        <v>100</v>
      </c>
    </row>
    <row r="227" spans="1:11" ht="15">
      <c r="A227" s="2">
        <v>78</v>
      </c>
      <c r="B227" s="14"/>
      <c r="C227" s="2"/>
      <c r="D227" s="2">
        <v>412300</v>
      </c>
      <c r="E227" s="18" t="s">
        <v>21</v>
      </c>
      <c r="F227" s="18"/>
      <c r="G227" s="18"/>
      <c r="H227" s="18"/>
      <c r="I227" s="17"/>
      <c r="J227" s="17"/>
      <c r="K227" s="15">
        <v>0</v>
      </c>
    </row>
    <row r="228" spans="1:11" ht="15">
      <c r="A228" s="2">
        <v>83</v>
      </c>
      <c r="B228" s="10"/>
      <c r="C228" s="2"/>
      <c r="D228" s="2">
        <v>412500</v>
      </c>
      <c r="E228" s="18" t="s">
        <v>149</v>
      </c>
      <c r="F228" s="18"/>
      <c r="G228" s="18"/>
      <c r="H228" s="18"/>
      <c r="I228" s="17">
        <v>10000</v>
      </c>
      <c r="J228" s="17">
        <v>10000</v>
      </c>
      <c r="K228" s="15">
        <f>J228/I228*100</f>
        <v>100</v>
      </c>
    </row>
    <row r="229" spans="1:11" ht="15">
      <c r="A229" s="2">
        <v>84</v>
      </c>
      <c r="B229" s="14"/>
      <c r="C229" s="5"/>
      <c r="D229" s="2">
        <v>412600</v>
      </c>
      <c r="E229" s="18" t="s">
        <v>150</v>
      </c>
      <c r="F229" s="18"/>
      <c r="G229" s="18"/>
      <c r="H229" s="18"/>
      <c r="I229" s="17">
        <v>2000</v>
      </c>
      <c r="J229" s="17">
        <v>1000</v>
      </c>
      <c r="K229" s="15">
        <f>J229/I229*100</f>
        <v>50</v>
      </c>
    </row>
    <row r="230" spans="1:11" ht="15">
      <c r="A230" s="2">
        <v>85</v>
      </c>
      <c r="B230" s="14"/>
      <c r="C230" s="5"/>
      <c r="D230" s="2">
        <v>412900</v>
      </c>
      <c r="E230" s="18" t="s">
        <v>34</v>
      </c>
      <c r="F230" s="18"/>
      <c r="G230" s="18"/>
      <c r="H230" s="18"/>
      <c r="I230" s="17">
        <v>1000</v>
      </c>
      <c r="J230" s="17">
        <v>1000</v>
      </c>
      <c r="K230" s="15"/>
    </row>
    <row r="231" spans="1:11" ht="15">
      <c r="A231" s="5"/>
      <c r="B231" s="14"/>
      <c r="C231" s="5"/>
      <c r="D231" s="5"/>
      <c r="E231" s="12" t="s">
        <v>151</v>
      </c>
      <c r="F231" s="12"/>
      <c r="G231" s="12"/>
      <c r="H231" s="12"/>
      <c r="I231" s="15">
        <f>I223</f>
        <v>16000</v>
      </c>
      <c r="J231" s="15">
        <f>J223</f>
        <v>15500</v>
      </c>
      <c r="K231" s="15">
        <f>J231/I231*100</f>
        <v>96.875</v>
      </c>
    </row>
    <row r="232" spans="1:11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</row>
    <row r="233" spans="1:11" ht="15">
      <c r="A233" s="5"/>
      <c r="B233" s="11" t="s">
        <v>7</v>
      </c>
      <c r="C233" s="11"/>
      <c r="D233" s="11"/>
      <c r="E233" s="12" t="s">
        <v>152</v>
      </c>
      <c r="F233" s="12"/>
      <c r="G233" s="12"/>
      <c r="H233" s="12"/>
      <c r="I233" s="12"/>
      <c r="J233" s="12"/>
      <c r="K233" s="12"/>
    </row>
    <row r="234" spans="1:11" ht="15">
      <c r="A234" s="2"/>
      <c r="B234" s="11" t="s">
        <v>9</v>
      </c>
      <c r="C234" s="11"/>
      <c r="D234" s="11"/>
      <c r="E234" s="22" t="s">
        <v>153</v>
      </c>
      <c r="F234" s="22"/>
      <c r="G234" s="22"/>
      <c r="H234" s="22"/>
      <c r="I234" s="22"/>
      <c r="J234" s="22"/>
      <c r="K234" s="22"/>
    </row>
    <row r="235" spans="1:11" ht="1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15">
        <v>0</v>
      </c>
    </row>
    <row r="236" spans="1:11" ht="15">
      <c r="A236" s="5"/>
      <c r="B236" s="14">
        <v>41</v>
      </c>
      <c r="C236" s="5"/>
      <c r="D236" s="5"/>
      <c r="E236" s="12" t="s">
        <v>11</v>
      </c>
      <c r="F236" s="12"/>
      <c r="G236" s="12"/>
      <c r="H236" s="12"/>
      <c r="I236" s="15">
        <f>I237+I249</f>
        <v>218100</v>
      </c>
      <c r="J236" s="15">
        <f>J237+J249</f>
        <v>176500</v>
      </c>
      <c r="K236" s="15">
        <f aca="true" t="shared" si="6" ref="K236:K247">J236/I236*100</f>
        <v>80.92618065107749</v>
      </c>
    </row>
    <row r="237" spans="1:11" ht="15">
      <c r="A237" s="5"/>
      <c r="B237" s="14"/>
      <c r="C237" s="5">
        <v>412</v>
      </c>
      <c r="D237" s="5"/>
      <c r="E237" s="12" t="s">
        <v>12</v>
      </c>
      <c r="F237" s="12"/>
      <c r="G237" s="12"/>
      <c r="H237" s="12"/>
      <c r="I237" s="15">
        <f>I238+I239+I240+I241+I242+I243+I244+I245+I246+I247</f>
        <v>161100</v>
      </c>
      <c r="J237" s="15">
        <f>J238+J239+J240+J241+J242+J243+J244+J245+J246+J247</f>
        <v>165500</v>
      </c>
      <c r="K237" s="15">
        <f t="shared" si="6"/>
        <v>102.73122284295468</v>
      </c>
    </row>
    <row r="238" spans="1:11" ht="15">
      <c r="A238" s="2">
        <v>86</v>
      </c>
      <c r="B238" s="10"/>
      <c r="C238" s="2"/>
      <c r="D238" s="42">
        <v>412100</v>
      </c>
      <c r="E238" s="44" t="s">
        <v>154</v>
      </c>
      <c r="F238" s="44"/>
      <c r="G238" s="44"/>
      <c r="H238" s="44"/>
      <c r="I238" s="17">
        <v>3000</v>
      </c>
      <c r="J238" s="17">
        <v>3000</v>
      </c>
      <c r="K238" s="15">
        <f t="shared" si="6"/>
        <v>100</v>
      </c>
    </row>
    <row r="239" spans="1:11" ht="15">
      <c r="A239" s="2">
        <v>87</v>
      </c>
      <c r="B239" s="10"/>
      <c r="C239" s="2"/>
      <c r="D239" s="2">
        <v>412200</v>
      </c>
      <c r="E239" s="16" t="s">
        <v>155</v>
      </c>
      <c r="F239" s="16"/>
      <c r="G239" s="16"/>
      <c r="H239" s="16"/>
      <c r="I239" s="17">
        <v>33000</v>
      </c>
      <c r="J239" s="17">
        <v>34000</v>
      </c>
      <c r="K239" s="15">
        <f t="shared" si="6"/>
        <v>103.03030303030303</v>
      </c>
    </row>
    <row r="240" spans="1:11" ht="15">
      <c r="A240" s="2">
        <v>88</v>
      </c>
      <c r="B240" s="14"/>
      <c r="C240" s="2"/>
      <c r="D240" s="2">
        <v>412200</v>
      </c>
      <c r="E240" s="18" t="s">
        <v>156</v>
      </c>
      <c r="F240" s="18"/>
      <c r="G240" s="18"/>
      <c r="H240" s="18"/>
      <c r="I240" s="17">
        <v>12000</v>
      </c>
      <c r="J240" s="17">
        <v>13000</v>
      </c>
      <c r="K240" s="15">
        <f t="shared" si="6"/>
        <v>108.33333333333333</v>
      </c>
    </row>
    <row r="241" spans="1:11" ht="15">
      <c r="A241" s="2">
        <v>89</v>
      </c>
      <c r="B241" s="10"/>
      <c r="C241" s="2"/>
      <c r="D241" s="2">
        <v>412200</v>
      </c>
      <c r="E241" s="18" t="s">
        <v>157</v>
      </c>
      <c r="F241" s="18"/>
      <c r="G241" s="18"/>
      <c r="H241" s="18"/>
      <c r="I241" s="17">
        <v>42000</v>
      </c>
      <c r="J241" s="17">
        <v>42000</v>
      </c>
      <c r="K241" s="15">
        <f t="shared" si="6"/>
        <v>100</v>
      </c>
    </row>
    <row r="242" spans="1:11" ht="15">
      <c r="A242" s="2">
        <v>90</v>
      </c>
      <c r="B242" s="14"/>
      <c r="C242" s="5"/>
      <c r="D242" s="2">
        <v>412300</v>
      </c>
      <c r="E242" s="18" t="s">
        <v>21</v>
      </c>
      <c r="F242" s="18"/>
      <c r="G242" s="18"/>
      <c r="H242" s="18"/>
      <c r="I242" s="17">
        <v>20000</v>
      </c>
      <c r="J242" s="17">
        <v>18000</v>
      </c>
      <c r="K242" s="15">
        <f t="shared" si="6"/>
        <v>90</v>
      </c>
    </row>
    <row r="243" spans="1:11" ht="15">
      <c r="A243" s="2">
        <v>91</v>
      </c>
      <c r="B243" s="14"/>
      <c r="C243" s="2"/>
      <c r="D243" s="2">
        <v>412500</v>
      </c>
      <c r="E243" s="18" t="s">
        <v>52</v>
      </c>
      <c r="F243" s="18"/>
      <c r="G243" s="18"/>
      <c r="H243" s="18"/>
      <c r="I243" s="17">
        <v>15000</v>
      </c>
      <c r="J243" s="17">
        <v>16000</v>
      </c>
      <c r="K243" s="15">
        <f t="shared" si="6"/>
        <v>106.66666666666667</v>
      </c>
    </row>
    <row r="244" spans="1:11" ht="15">
      <c r="A244" s="2">
        <v>92</v>
      </c>
      <c r="B244" s="14"/>
      <c r="C244" s="2"/>
      <c r="D244" s="2">
        <v>412600</v>
      </c>
      <c r="E244" s="18" t="s">
        <v>158</v>
      </c>
      <c r="F244" s="18"/>
      <c r="G244" s="18"/>
      <c r="H244" s="18"/>
      <c r="I244" s="17">
        <v>6000</v>
      </c>
      <c r="J244" s="17">
        <v>7000</v>
      </c>
      <c r="K244" s="15">
        <f t="shared" si="6"/>
        <v>116.66666666666667</v>
      </c>
    </row>
    <row r="245" spans="1:11" ht="15">
      <c r="A245" s="2">
        <v>93</v>
      </c>
      <c r="B245" s="14"/>
      <c r="C245" s="2"/>
      <c r="D245" s="2">
        <v>412600</v>
      </c>
      <c r="E245" s="18" t="s">
        <v>159</v>
      </c>
      <c r="F245" s="18"/>
      <c r="G245" s="18"/>
      <c r="H245" s="18"/>
      <c r="I245" s="17">
        <v>26000</v>
      </c>
      <c r="J245" s="17">
        <v>27000</v>
      </c>
      <c r="K245" s="15">
        <f t="shared" si="6"/>
        <v>103.84615384615385</v>
      </c>
    </row>
    <row r="246" spans="1:11" ht="15">
      <c r="A246" s="2">
        <v>94</v>
      </c>
      <c r="B246" s="14"/>
      <c r="C246" s="2"/>
      <c r="D246" s="2">
        <v>412700</v>
      </c>
      <c r="E246" s="18" t="s">
        <v>160</v>
      </c>
      <c r="F246" s="18"/>
      <c r="G246" s="18"/>
      <c r="H246" s="18"/>
      <c r="I246" s="17">
        <v>2100</v>
      </c>
      <c r="J246" s="17">
        <v>2500</v>
      </c>
      <c r="K246" s="15">
        <f t="shared" si="6"/>
        <v>119.04761904761905</v>
      </c>
    </row>
    <row r="247" spans="1:11" ht="15">
      <c r="A247" s="2">
        <v>95</v>
      </c>
      <c r="B247" s="14"/>
      <c r="C247" s="2"/>
      <c r="D247" s="2">
        <v>412900</v>
      </c>
      <c r="E247" s="18" t="s">
        <v>161</v>
      </c>
      <c r="F247" s="18"/>
      <c r="G247" s="18"/>
      <c r="H247" s="18"/>
      <c r="I247" s="17">
        <v>2000</v>
      </c>
      <c r="J247" s="17">
        <v>3000</v>
      </c>
      <c r="K247" s="15">
        <f t="shared" si="6"/>
        <v>150</v>
      </c>
    </row>
    <row r="248" spans="1:11" ht="15">
      <c r="A248" s="2"/>
      <c r="B248" s="14">
        <v>51</v>
      </c>
      <c r="C248" s="2"/>
      <c r="D248" s="2"/>
      <c r="E248" s="26" t="s">
        <v>57</v>
      </c>
      <c r="F248" s="26"/>
      <c r="G248" s="26"/>
      <c r="H248" s="26"/>
      <c r="I248" s="15"/>
      <c r="J248" s="15"/>
      <c r="K248" s="15"/>
    </row>
    <row r="249" spans="1:11" ht="15">
      <c r="A249" s="2"/>
      <c r="B249" s="14"/>
      <c r="C249" s="5">
        <v>511</v>
      </c>
      <c r="D249" s="2"/>
      <c r="E249" s="26" t="s">
        <v>58</v>
      </c>
      <c r="F249" s="26"/>
      <c r="G249" s="26"/>
      <c r="H249" s="26"/>
      <c r="I249" s="15">
        <f>I250+I251+I252</f>
        <v>57000</v>
      </c>
      <c r="J249" s="15">
        <f>J250+J251+J252</f>
        <v>11000</v>
      </c>
      <c r="K249" s="15">
        <f>J249/I249*100</f>
        <v>19.298245614035086</v>
      </c>
    </row>
    <row r="250" spans="1:11" ht="15">
      <c r="A250" s="2">
        <v>96</v>
      </c>
      <c r="B250" s="14"/>
      <c r="C250" s="2"/>
      <c r="D250" s="20">
        <v>511200</v>
      </c>
      <c r="E250" s="18" t="s">
        <v>162</v>
      </c>
      <c r="F250" s="18"/>
      <c r="G250" s="18"/>
      <c r="H250" s="18"/>
      <c r="I250" s="17">
        <v>6000</v>
      </c>
      <c r="J250" s="17">
        <v>5000</v>
      </c>
      <c r="K250" s="15">
        <f>J250/I250*100</f>
        <v>83.33333333333334</v>
      </c>
    </row>
    <row r="251" spans="1:11" ht="15">
      <c r="A251" s="2">
        <v>97</v>
      </c>
      <c r="B251" s="14"/>
      <c r="C251" s="2"/>
      <c r="D251" s="2">
        <v>511300</v>
      </c>
      <c r="E251" s="18" t="s">
        <v>71</v>
      </c>
      <c r="F251" s="18"/>
      <c r="G251" s="18"/>
      <c r="H251" s="18"/>
      <c r="I251" s="17">
        <v>49000</v>
      </c>
      <c r="J251" s="17">
        <v>4000</v>
      </c>
      <c r="K251" s="15">
        <f>J251/I251*100</f>
        <v>8.16326530612245</v>
      </c>
    </row>
    <row r="252" spans="1:11" ht="15">
      <c r="A252" s="2">
        <v>98</v>
      </c>
      <c r="B252" s="14"/>
      <c r="C252" s="2"/>
      <c r="D252" s="2">
        <v>511300</v>
      </c>
      <c r="E252" s="18" t="s">
        <v>163</v>
      </c>
      <c r="F252" s="18"/>
      <c r="G252" s="18"/>
      <c r="H252" s="18"/>
      <c r="I252" s="17">
        <v>2000</v>
      </c>
      <c r="J252" s="17">
        <v>2000</v>
      </c>
      <c r="K252" s="15">
        <f>J252/I252*100</f>
        <v>100</v>
      </c>
    </row>
    <row r="253" spans="1:11" ht="15">
      <c r="A253" s="5"/>
      <c r="B253" s="14"/>
      <c r="C253" s="5"/>
      <c r="D253" s="5"/>
      <c r="E253" s="12" t="s">
        <v>164</v>
      </c>
      <c r="F253" s="12"/>
      <c r="G253" s="12"/>
      <c r="H253" s="12"/>
      <c r="I253" s="15">
        <f>I236</f>
        <v>218100</v>
      </c>
      <c r="J253" s="15">
        <f>J236</f>
        <v>176500</v>
      </c>
      <c r="K253" s="15">
        <f>J253/I253*100</f>
        <v>80.92618065107749</v>
      </c>
    </row>
    <row r="254" spans="1:11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</row>
    <row r="255" spans="1:11" ht="15">
      <c r="A255" s="5"/>
      <c r="B255" s="11" t="s">
        <v>7</v>
      </c>
      <c r="C255" s="11"/>
      <c r="D255" s="11"/>
      <c r="E255" s="12" t="s">
        <v>165</v>
      </c>
      <c r="F255" s="12"/>
      <c r="G255" s="12"/>
      <c r="H255" s="12"/>
      <c r="I255" s="12"/>
      <c r="J255" s="12"/>
      <c r="K255" s="12"/>
    </row>
    <row r="256" spans="1:11" ht="15">
      <c r="A256" s="2"/>
      <c r="B256" s="11" t="s">
        <v>9</v>
      </c>
      <c r="C256" s="11"/>
      <c r="D256" s="11"/>
      <c r="E256" s="22" t="s">
        <v>166</v>
      </c>
      <c r="F256" s="22"/>
      <c r="G256" s="22"/>
      <c r="H256" s="22"/>
      <c r="I256" s="22"/>
      <c r="J256" s="22"/>
      <c r="K256" s="22"/>
    </row>
    <row r="257" spans="1:11" ht="1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15">
        <v>0</v>
      </c>
    </row>
    <row r="258" spans="1:11" ht="15">
      <c r="A258" s="2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5">
      <c r="A259" s="5"/>
      <c r="B259" s="14">
        <v>41</v>
      </c>
      <c r="C259" s="5"/>
      <c r="D259" s="5"/>
      <c r="E259" s="12" t="s">
        <v>11</v>
      </c>
      <c r="F259" s="12"/>
      <c r="G259" s="12"/>
      <c r="H259" s="12"/>
      <c r="I259" s="15">
        <f>I260+I264+I280+I278+I283+I276</f>
        <v>202612</v>
      </c>
      <c r="J259" s="15">
        <f>J260+J264+J280+J278+J283+J276</f>
        <v>220833</v>
      </c>
      <c r="K259" s="15">
        <f>J259/I259*100</f>
        <v>108.99305075711212</v>
      </c>
    </row>
    <row r="260" spans="1:11" ht="15">
      <c r="A260" s="5"/>
      <c r="B260" s="14"/>
      <c r="C260" s="5">
        <v>411</v>
      </c>
      <c r="D260" s="5"/>
      <c r="E260" s="12" t="s">
        <v>75</v>
      </c>
      <c r="F260" s="12"/>
      <c r="G260" s="12"/>
      <c r="H260" s="12"/>
      <c r="I260" s="15">
        <f>I261+I262+I263</f>
        <v>108312</v>
      </c>
      <c r="J260" s="15">
        <f>J261+J262+J263</f>
        <v>118033</v>
      </c>
      <c r="K260" s="15">
        <f>J260/I260*100</f>
        <v>108.97499815348253</v>
      </c>
    </row>
    <row r="261" spans="1:11" ht="15">
      <c r="A261" s="2">
        <v>99</v>
      </c>
      <c r="B261" s="10"/>
      <c r="C261" s="2"/>
      <c r="D261" s="40">
        <v>411100</v>
      </c>
      <c r="E261" s="46" t="s">
        <v>76</v>
      </c>
      <c r="F261" s="46"/>
      <c r="G261" s="46"/>
      <c r="H261" s="46"/>
      <c r="I261" s="17">
        <v>100000</v>
      </c>
      <c r="J261" s="17">
        <v>108633</v>
      </c>
      <c r="K261" s="15">
        <f>J261/I261*100</f>
        <v>108.633</v>
      </c>
    </row>
    <row r="262" spans="1:11" ht="15">
      <c r="A262" s="2">
        <v>100</v>
      </c>
      <c r="B262" s="10"/>
      <c r="C262" s="2"/>
      <c r="D262" s="2">
        <v>411200</v>
      </c>
      <c r="E262" s="34" t="s">
        <v>77</v>
      </c>
      <c r="F262" s="34"/>
      <c r="G262" s="34"/>
      <c r="H262" s="34"/>
      <c r="I262" s="17">
        <v>8000</v>
      </c>
      <c r="J262" s="17">
        <v>9000</v>
      </c>
      <c r="K262" s="15">
        <f>J262/I262*100</f>
        <v>112.5</v>
      </c>
    </row>
    <row r="263" spans="1:11" ht="15">
      <c r="A263" s="2">
        <v>101</v>
      </c>
      <c r="B263" s="10"/>
      <c r="C263" s="2"/>
      <c r="D263" s="2">
        <v>411300</v>
      </c>
      <c r="E263" s="34" t="s">
        <v>78</v>
      </c>
      <c r="F263" s="34"/>
      <c r="G263" s="34"/>
      <c r="H263" s="34"/>
      <c r="I263" s="17">
        <v>312</v>
      </c>
      <c r="J263" s="17">
        <v>400</v>
      </c>
      <c r="K263" s="15"/>
    </row>
    <row r="264" spans="1:11" ht="15">
      <c r="A264" s="5"/>
      <c r="B264" s="14"/>
      <c r="C264" s="5">
        <v>412</v>
      </c>
      <c r="D264" s="5"/>
      <c r="E264" s="26" t="s">
        <v>50</v>
      </c>
      <c r="F264" s="26"/>
      <c r="G264" s="26"/>
      <c r="H264" s="26"/>
      <c r="I264" s="15">
        <f>I266+I268+I269+I271+I272+I273+I275+I274</f>
        <v>42500</v>
      </c>
      <c r="J264" s="15">
        <f>J266+J268+J269+J271+J272+J273+J275+J274</f>
        <v>46000</v>
      </c>
      <c r="K264" s="15">
        <f>J264/I264*100</f>
        <v>108.23529411764706</v>
      </c>
    </row>
    <row r="265" spans="1:11" ht="15">
      <c r="A265" s="2">
        <v>93</v>
      </c>
      <c r="B265" s="10"/>
      <c r="C265" s="2"/>
      <c r="D265" s="2">
        <v>412200</v>
      </c>
      <c r="E265" s="18" t="s">
        <v>147</v>
      </c>
      <c r="F265" s="18"/>
      <c r="G265" s="18"/>
      <c r="H265" s="18"/>
      <c r="I265" s="17"/>
      <c r="J265" s="17"/>
      <c r="K265" s="15">
        <v>0</v>
      </c>
    </row>
    <row r="266" spans="1:11" ht="15">
      <c r="A266" s="2">
        <v>102</v>
      </c>
      <c r="B266" s="14"/>
      <c r="C266" s="5"/>
      <c r="D266" s="2">
        <v>412200</v>
      </c>
      <c r="E266" s="18" t="s">
        <v>51</v>
      </c>
      <c r="F266" s="18"/>
      <c r="G266" s="18"/>
      <c r="H266" s="18"/>
      <c r="I266" s="17">
        <v>12000</v>
      </c>
      <c r="J266" s="17">
        <v>12000</v>
      </c>
      <c r="K266" s="15">
        <f>J266/I266*100</f>
        <v>100</v>
      </c>
    </row>
    <row r="267" spans="1:11" ht="15">
      <c r="A267" s="2">
        <v>95</v>
      </c>
      <c r="B267" s="14"/>
      <c r="C267" s="2"/>
      <c r="D267" s="2">
        <v>412200</v>
      </c>
      <c r="E267" s="18" t="s">
        <v>54</v>
      </c>
      <c r="F267" s="18"/>
      <c r="G267" s="18"/>
      <c r="H267" s="18"/>
      <c r="I267" s="17"/>
      <c r="J267" s="17"/>
      <c r="K267" s="15">
        <v>0</v>
      </c>
    </row>
    <row r="268" spans="1:11" ht="15">
      <c r="A268" s="2">
        <v>103</v>
      </c>
      <c r="B268" s="14"/>
      <c r="C268" s="2"/>
      <c r="D268" s="2">
        <v>412300</v>
      </c>
      <c r="E268" s="18" t="s">
        <v>21</v>
      </c>
      <c r="F268" s="18"/>
      <c r="G268" s="18"/>
      <c r="H268" s="18"/>
      <c r="I268" s="17">
        <v>2000</v>
      </c>
      <c r="J268" s="17">
        <v>2000</v>
      </c>
      <c r="K268" s="15">
        <f>J268/I268*100</f>
        <v>100</v>
      </c>
    </row>
    <row r="269" spans="1:11" ht="15">
      <c r="A269" s="2">
        <v>104</v>
      </c>
      <c r="B269" s="14"/>
      <c r="C269" s="2"/>
      <c r="D269" s="2">
        <v>412500</v>
      </c>
      <c r="E269" s="18" t="s">
        <v>52</v>
      </c>
      <c r="F269" s="18"/>
      <c r="G269" s="18"/>
      <c r="H269" s="18"/>
      <c r="I269" s="17">
        <v>1000</v>
      </c>
      <c r="J269" s="17">
        <v>1000</v>
      </c>
      <c r="K269" s="15">
        <f>J269/I269*100</f>
        <v>100</v>
      </c>
    </row>
    <row r="270" spans="1:11" ht="15">
      <c r="A270" s="2">
        <v>101</v>
      </c>
      <c r="B270" s="14"/>
      <c r="C270" s="2"/>
      <c r="D270" s="2">
        <v>412600</v>
      </c>
      <c r="E270" s="26" t="s">
        <v>80</v>
      </c>
      <c r="F270" s="26"/>
      <c r="G270" s="26"/>
      <c r="H270" s="26"/>
      <c r="I270" s="15"/>
      <c r="J270" s="15"/>
      <c r="K270" s="15">
        <v>0</v>
      </c>
    </row>
    <row r="271" spans="1:11" ht="15">
      <c r="A271" s="2">
        <v>105</v>
      </c>
      <c r="B271" s="10"/>
      <c r="C271" s="2"/>
      <c r="D271" s="2">
        <v>412600</v>
      </c>
      <c r="E271" s="18" t="s">
        <v>167</v>
      </c>
      <c r="F271" s="18"/>
      <c r="G271" s="18"/>
      <c r="H271" s="18"/>
      <c r="I271" s="17">
        <v>1500</v>
      </c>
      <c r="J271" s="17">
        <v>2000</v>
      </c>
      <c r="K271" s="15">
        <f>J271/I271*100</f>
        <v>133.33333333333331</v>
      </c>
    </row>
    <row r="272" spans="1:11" ht="15">
      <c r="A272" s="2">
        <v>106</v>
      </c>
      <c r="B272" s="14"/>
      <c r="C272" s="2"/>
      <c r="D272" s="20">
        <v>412700</v>
      </c>
      <c r="E272" s="18" t="s">
        <v>55</v>
      </c>
      <c r="F272" s="18"/>
      <c r="G272" s="18"/>
      <c r="H272" s="18"/>
      <c r="I272" s="17">
        <v>14000</v>
      </c>
      <c r="J272" s="17">
        <v>17000</v>
      </c>
      <c r="K272" s="15">
        <f>J272/I272*100</f>
        <v>121.42857142857142</v>
      </c>
    </row>
    <row r="273" spans="1:11" ht="15">
      <c r="A273" s="2">
        <v>107</v>
      </c>
      <c r="B273" s="14"/>
      <c r="C273" s="2"/>
      <c r="D273" s="2">
        <v>412900</v>
      </c>
      <c r="E273" s="18" t="s">
        <v>56</v>
      </c>
      <c r="F273" s="18"/>
      <c r="G273" s="18"/>
      <c r="H273" s="18"/>
      <c r="I273" s="17">
        <v>1000</v>
      </c>
      <c r="J273" s="17">
        <v>2000</v>
      </c>
      <c r="K273" s="15">
        <f>J273/I273*100</f>
        <v>200</v>
      </c>
    </row>
    <row r="274" spans="1:11" ht="15">
      <c r="A274" s="2">
        <v>108</v>
      </c>
      <c r="B274" s="14"/>
      <c r="C274" s="2"/>
      <c r="D274" s="2">
        <v>412900</v>
      </c>
      <c r="E274" s="18" t="s">
        <v>168</v>
      </c>
      <c r="F274" s="18"/>
      <c r="G274" s="18"/>
      <c r="H274" s="18"/>
      <c r="I274" s="17">
        <v>9000</v>
      </c>
      <c r="J274" s="17">
        <v>10000</v>
      </c>
      <c r="K274" s="15">
        <f>J274/I274*100</f>
        <v>111.11111111111111</v>
      </c>
    </row>
    <row r="275" spans="1:11" ht="15">
      <c r="A275" s="2">
        <v>109</v>
      </c>
      <c r="B275" s="14"/>
      <c r="C275" s="2"/>
      <c r="D275" s="2">
        <v>412900</v>
      </c>
      <c r="E275" s="18" t="s">
        <v>169</v>
      </c>
      <c r="F275" s="18"/>
      <c r="G275" s="18"/>
      <c r="H275" s="18"/>
      <c r="I275" s="25">
        <v>2000</v>
      </c>
      <c r="J275" s="25">
        <v>0</v>
      </c>
      <c r="K275" s="15">
        <f>J275/I275*100</f>
        <v>0</v>
      </c>
    </row>
    <row r="276" spans="1:11" ht="15">
      <c r="A276" s="2"/>
      <c r="B276" s="14"/>
      <c r="C276" s="5">
        <v>413</v>
      </c>
      <c r="D276" s="2"/>
      <c r="E276" s="26" t="s">
        <v>36</v>
      </c>
      <c r="F276" s="26"/>
      <c r="G276" s="26"/>
      <c r="H276" s="26"/>
      <c r="I276" s="47">
        <f>I277</f>
        <v>15000</v>
      </c>
      <c r="J276" s="47">
        <f>J277</f>
        <v>20000</v>
      </c>
      <c r="K276" s="15"/>
    </row>
    <row r="277" spans="1:11" ht="15">
      <c r="A277" s="2">
        <v>110</v>
      </c>
      <c r="B277" s="14"/>
      <c r="C277" s="2"/>
      <c r="D277" s="2">
        <v>413911</v>
      </c>
      <c r="E277" s="18" t="s">
        <v>36</v>
      </c>
      <c r="F277" s="18"/>
      <c r="G277" s="18"/>
      <c r="H277" s="18"/>
      <c r="I277" s="25">
        <v>15000</v>
      </c>
      <c r="J277" s="25">
        <v>20000</v>
      </c>
      <c r="K277" s="15"/>
    </row>
    <row r="278" spans="1:11" ht="15">
      <c r="A278" s="2"/>
      <c r="B278" s="14"/>
      <c r="C278" s="5">
        <v>419</v>
      </c>
      <c r="D278" s="2"/>
      <c r="E278" s="26" t="s">
        <v>45</v>
      </c>
      <c r="F278" s="26"/>
      <c r="G278" s="26"/>
      <c r="H278" s="26"/>
      <c r="I278" s="15">
        <f>I279</f>
        <v>30000</v>
      </c>
      <c r="J278" s="15">
        <f>J279</f>
        <v>30000</v>
      </c>
      <c r="K278" s="15">
        <f aca="true" t="shared" si="7" ref="K278:K284">J278/I278*100</f>
        <v>100</v>
      </c>
    </row>
    <row r="279" spans="1:11" ht="15">
      <c r="A279" s="2">
        <v>111</v>
      </c>
      <c r="B279" s="14"/>
      <c r="C279" s="2"/>
      <c r="D279" s="2">
        <v>419100</v>
      </c>
      <c r="E279" s="18" t="s">
        <v>45</v>
      </c>
      <c r="F279" s="18"/>
      <c r="G279" s="18"/>
      <c r="H279" s="18"/>
      <c r="I279" s="17">
        <v>30000</v>
      </c>
      <c r="J279" s="17">
        <v>30000</v>
      </c>
      <c r="K279" s="15">
        <f t="shared" si="7"/>
        <v>100</v>
      </c>
    </row>
    <row r="280" spans="2:11" ht="15">
      <c r="B280" s="14"/>
      <c r="C280" s="48">
        <v>511</v>
      </c>
      <c r="E280" s="26" t="s">
        <v>58</v>
      </c>
      <c r="F280" s="26"/>
      <c r="G280" s="26"/>
      <c r="H280" s="26"/>
      <c r="I280" s="15">
        <f>I281</f>
        <v>1000</v>
      </c>
      <c r="J280" s="15">
        <f>J281</f>
        <v>1000</v>
      </c>
      <c r="K280" s="15">
        <f t="shared" si="7"/>
        <v>100</v>
      </c>
    </row>
    <row r="281" spans="1:11" ht="15">
      <c r="A281" s="2">
        <v>112</v>
      </c>
      <c r="B281" s="14"/>
      <c r="C281" s="2"/>
      <c r="D281" s="2">
        <v>511300</v>
      </c>
      <c r="E281" s="18" t="s">
        <v>71</v>
      </c>
      <c r="F281" s="18"/>
      <c r="G281" s="18"/>
      <c r="H281" s="18"/>
      <c r="I281" s="17">
        <v>1000</v>
      </c>
      <c r="J281" s="17">
        <v>1000</v>
      </c>
      <c r="K281" s="15">
        <f t="shared" si="7"/>
        <v>100</v>
      </c>
    </row>
    <row r="282" spans="1:11" ht="15">
      <c r="A282" s="2"/>
      <c r="B282" s="14"/>
      <c r="C282" s="5">
        <v>638</v>
      </c>
      <c r="E282" s="26" t="s">
        <v>87</v>
      </c>
      <c r="F282" s="26"/>
      <c r="G282" s="26"/>
      <c r="H282" s="26"/>
      <c r="I282" s="15">
        <f>I283</f>
        <v>5800</v>
      </c>
      <c r="J282" s="15">
        <f>J283</f>
        <v>5800</v>
      </c>
      <c r="K282" s="15">
        <f t="shared" si="7"/>
        <v>100</v>
      </c>
    </row>
    <row r="283" spans="1:11" ht="15">
      <c r="A283" s="2">
        <v>113</v>
      </c>
      <c r="B283" s="14"/>
      <c r="C283" s="5"/>
      <c r="D283" s="23">
        <v>638100</v>
      </c>
      <c r="E283" s="27" t="s">
        <v>87</v>
      </c>
      <c r="F283" s="27"/>
      <c r="G283" s="27"/>
      <c r="H283" s="27"/>
      <c r="I283" s="35">
        <v>5800</v>
      </c>
      <c r="J283" s="35">
        <v>5800</v>
      </c>
      <c r="K283" s="15">
        <f t="shared" si="7"/>
        <v>100</v>
      </c>
    </row>
    <row r="284" spans="1:11" ht="15">
      <c r="A284" s="5"/>
      <c r="B284" s="14"/>
      <c r="C284" s="5"/>
      <c r="D284" s="5"/>
      <c r="E284" s="12" t="s">
        <v>170</v>
      </c>
      <c r="F284" s="12"/>
      <c r="G284" s="12"/>
      <c r="H284" s="12"/>
      <c r="I284" s="15">
        <f>I259</f>
        <v>202612</v>
      </c>
      <c r="J284" s="15">
        <f>J259</f>
        <v>220833</v>
      </c>
      <c r="K284" s="15">
        <f t="shared" si="7"/>
        <v>108.99305075711212</v>
      </c>
    </row>
    <row r="285" spans="1:11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</row>
    <row r="286" spans="1:11" ht="15">
      <c r="A286" s="5"/>
      <c r="B286" s="11" t="s">
        <v>7</v>
      </c>
      <c r="C286" s="11"/>
      <c r="D286" s="11"/>
      <c r="E286" s="12" t="s">
        <v>171</v>
      </c>
      <c r="F286" s="12"/>
      <c r="G286" s="12"/>
      <c r="H286" s="12"/>
      <c r="I286" s="12"/>
      <c r="J286" s="12"/>
      <c r="K286" s="12"/>
    </row>
    <row r="287" spans="1:11" ht="15">
      <c r="A287" s="2"/>
      <c r="B287" s="11" t="s">
        <v>9</v>
      </c>
      <c r="C287" s="11"/>
      <c r="D287" s="11"/>
      <c r="E287" s="22" t="s">
        <v>172</v>
      </c>
      <c r="F287" s="22"/>
      <c r="G287" s="22"/>
      <c r="H287" s="22"/>
      <c r="I287" s="22"/>
      <c r="J287" s="22"/>
      <c r="K287" s="22"/>
    </row>
    <row r="288" spans="1:11" ht="1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15">
        <v>0</v>
      </c>
    </row>
    <row r="289" spans="1:11" ht="15">
      <c r="A289" s="2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5">
      <c r="A290" s="5"/>
      <c r="B290" s="14">
        <v>41</v>
      </c>
      <c r="C290" s="5"/>
      <c r="D290" s="5"/>
      <c r="E290" s="12" t="s">
        <v>11</v>
      </c>
      <c r="F290" s="12"/>
      <c r="G290" s="12"/>
      <c r="H290" s="12"/>
      <c r="I290" s="15">
        <f>I291+I303</f>
        <v>740840</v>
      </c>
      <c r="J290" s="15">
        <f>J291+J303</f>
        <v>808440</v>
      </c>
      <c r="K290" s="15">
        <f>J290/I290*100</f>
        <v>109.12477727984451</v>
      </c>
    </row>
    <row r="291" spans="1:11" ht="15">
      <c r="A291" s="5"/>
      <c r="B291" s="14"/>
      <c r="C291" s="5">
        <v>416</v>
      </c>
      <c r="D291" s="5"/>
      <c r="E291" s="12" t="s">
        <v>173</v>
      </c>
      <c r="F291" s="12"/>
      <c r="G291" s="12"/>
      <c r="H291" s="12"/>
      <c r="I291" s="15">
        <f>I292+I293+I295+I296+I297+I298+I299</f>
        <v>695840</v>
      </c>
      <c r="J291" s="15">
        <f>J292+J293+J295+J296+J297+J298+J299</f>
        <v>768440</v>
      </c>
      <c r="K291" s="15">
        <f>J291/I291*100</f>
        <v>110.43343297309727</v>
      </c>
    </row>
    <row r="292" spans="1:11" ht="15">
      <c r="A292" s="2">
        <v>114</v>
      </c>
      <c r="B292" s="10"/>
      <c r="C292" s="2"/>
      <c r="D292" s="49">
        <v>416100</v>
      </c>
      <c r="E292" s="50" t="s">
        <v>174</v>
      </c>
      <c r="F292" s="50"/>
      <c r="G292" s="50"/>
      <c r="H292" s="50"/>
      <c r="I292" s="17">
        <v>90000</v>
      </c>
      <c r="J292" s="17">
        <v>78000</v>
      </c>
      <c r="K292" s="15">
        <f>J292/I292*100</f>
        <v>86.66666666666667</v>
      </c>
    </row>
    <row r="293" spans="1:11" ht="15">
      <c r="A293" s="2">
        <v>115</v>
      </c>
      <c r="B293" s="10"/>
      <c r="C293" s="2"/>
      <c r="D293" s="2">
        <v>416100</v>
      </c>
      <c r="E293" s="16" t="s">
        <v>175</v>
      </c>
      <c r="F293" s="16"/>
      <c r="G293" s="16"/>
      <c r="H293" s="16"/>
      <c r="I293" s="17">
        <v>390000</v>
      </c>
      <c r="J293" s="17">
        <v>433200</v>
      </c>
      <c r="K293" s="15">
        <f>J293/I293*100</f>
        <v>111.07692307692307</v>
      </c>
    </row>
    <row r="294" spans="1:11" ht="15">
      <c r="A294" s="2">
        <v>108</v>
      </c>
      <c r="B294" s="14"/>
      <c r="C294" s="5"/>
      <c r="D294" s="5"/>
      <c r="E294" s="26" t="s">
        <v>50</v>
      </c>
      <c r="F294" s="26"/>
      <c r="G294" s="26"/>
      <c r="H294" s="26"/>
      <c r="I294" s="15"/>
      <c r="J294" s="15"/>
      <c r="K294" s="15">
        <v>0</v>
      </c>
    </row>
    <row r="295" spans="1:11" ht="15">
      <c r="A295" s="2">
        <v>116</v>
      </c>
      <c r="B295" s="10"/>
      <c r="C295" s="2"/>
      <c r="D295" s="2">
        <v>416100</v>
      </c>
      <c r="E295" s="18" t="s">
        <v>176</v>
      </c>
      <c r="F295" s="18"/>
      <c r="G295" s="18"/>
      <c r="H295" s="18"/>
      <c r="I295" s="17">
        <v>18000</v>
      </c>
      <c r="J295" s="17">
        <v>19000</v>
      </c>
      <c r="K295" s="15">
        <f>J295/I295*100</f>
        <v>105.55555555555556</v>
      </c>
    </row>
    <row r="296" spans="1:11" ht="15">
      <c r="A296" s="2">
        <v>117</v>
      </c>
      <c r="B296" s="14"/>
      <c r="C296" s="5"/>
      <c r="D296" s="2">
        <v>416100</v>
      </c>
      <c r="E296" s="18" t="s">
        <v>177</v>
      </c>
      <c r="F296" s="18"/>
      <c r="G296" s="18"/>
      <c r="H296" s="18"/>
      <c r="I296" s="17">
        <v>840</v>
      </c>
      <c r="J296" s="17">
        <v>840</v>
      </c>
      <c r="K296" s="15">
        <f>J296/I296*100</f>
        <v>100</v>
      </c>
    </row>
    <row r="297" spans="1:11" ht="15">
      <c r="A297" s="2">
        <v>118</v>
      </c>
      <c r="B297" s="14"/>
      <c r="C297" s="2"/>
      <c r="D297" s="2">
        <v>416100</v>
      </c>
      <c r="E297" s="18" t="s">
        <v>178</v>
      </c>
      <c r="F297" s="18"/>
      <c r="G297" s="18"/>
      <c r="H297" s="18"/>
      <c r="I297" s="17">
        <v>17000</v>
      </c>
      <c r="J297" s="17">
        <v>18000</v>
      </c>
      <c r="K297" s="15">
        <f>J297/I297*100</f>
        <v>105.88235294117648</v>
      </c>
    </row>
    <row r="298" spans="1:11" ht="15">
      <c r="A298" s="2">
        <v>119</v>
      </c>
      <c r="B298" s="14"/>
      <c r="C298" s="2"/>
      <c r="D298" s="2">
        <v>416300</v>
      </c>
      <c r="E298" s="18" t="s">
        <v>179</v>
      </c>
      <c r="F298" s="18"/>
      <c r="G298" s="18"/>
      <c r="H298" s="18"/>
      <c r="I298" s="17">
        <v>40000</v>
      </c>
      <c r="J298" s="17">
        <v>40000</v>
      </c>
      <c r="K298" s="15">
        <f>J298/I298*100</f>
        <v>100</v>
      </c>
    </row>
    <row r="299" spans="1:11" ht="15">
      <c r="A299" s="2">
        <v>120</v>
      </c>
      <c r="B299" s="10"/>
      <c r="C299" s="2"/>
      <c r="D299" s="2">
        <v>416300</v>
      </c>
      <c r="E299" s="18" t="s">
        <v>180</v>
      </c>
      <c r="F299" s="18"/>
      <c r="G299" s="18"/>
      <c r="H299" s="18"/>
      <c r="I299" s="17">
        <v>140000</v>
      </c>
      <c r="J299" s="17">
        <v>179400</v>
      </c>
      <c r="K299" s="15">
        <f>J299/I299*100</f>
        <v>128.14285714285714</v>
      </c>
    </row>
    <row r="300" spans="1:11" ht="15">
      <c r="A300" s="2"/>
      <c r="B300" s="14"/>
      <c r="C300" s="2"/>
      <c r="D300" s="20"/>
      <c r="E300" s="4"/>
      <c r="F300" s="4"/>
      <c r="G300" s="4"/>
      <c r="H300" s="4"/>
      <c r="I300" s="17"/>
      <c r="J300" s="17"/>
      <c r="K300" s="15">
        <v>0</v>
      </c>
    </row>
    <row r="301" spans="1:11" ht="15">
      <c r="A301" s="2"/>
      <c r="B301" s="14"/>
      <c r="C301" s="2"/>
      <c r="D301" s="2"/>
      <c r="E301" s="4"/>
      <c r="F301" s="4"/>
      <c r="G301" s="4"/>
      <c r="H301" s="4"/>
      <c r="I301" s="17"/>
      <c r="J301" s="17"/>
      <c r="K301" s="15">
        <v>0</v>
      </c>
    </row>
    <row r="302" spans="1:11" ht="15">
      <c r="A302" s="2"/>
      <c r="B302" s="14"/>
      <c r="C302" s="2"/>
      <c r="D302" s="2"/>
      <c r="E302" s="4"/>
      <c r="F302" s="4"/>
      <c r="G302" s="4"/>
      <c r="H302" s="4"/>
      <c r="I302" s="17"/>
      <c r="J302" s="17"/>
      <c r="K302" s="15">
        <v>0</v>
      </c>
    </row>
    <row r="303" spans="1:11" ht="15">
      <c r="A303" s="2"/>
      <c r="B303" s="14"/>
      <c r="C303" s="5">
        <v>487</v>
      </c>
      <c r="E303" s="28" t="s">
        <v>181</v>
      </c>
      <c r="F303" s="28"/>
      <c r="G303" s="28"/>
      <c r="H303" s="28"/>
      <c r="I303" s="15">
        <f>I304</f>
        <v>45000</v>
      </c>
      <c r="J303" s="15">
        <f>J304</f>
        <v>40000</v>
      </c>
      <c r="K303" s="15"/>
    </row>
    <row r="304" spans="1:11" ht="15">
      <c r="A304" s="2">
        <v>121</v>
      </c>
      <c r="B304" s="14"/>
      <c r="C304" s="2"/>
      <c r="D304" s="2">
        <v>487400</v>
      </c>
      <c r="E304" s="4" t="s">
        <v>181</v>
      </c>
      <c r="F304" s="4"/>
      <c r="G304" s="4"/>
      <c r="H304" s="4"/>
      <c r="I304" s="17">
        <v>45000</v>
      </c>
      <c r="J304" s="17">
        <v>40000</v>
      </c>
      <c r="K304" s="15"/>
    </row>
    <row r="305" spans="1:11" ht="15">
      <c r="A305" s="5"/>
      <c r="B305" s="14"/>
      <c r="C305" s="5"/>
      <c r="D305" s="5"/>
      <c r="E305" s="12" t="s">
        <v>182</v>
      </c>
      <c r="F305" s="12"/>
      <c r="G305" s="12"/>
      <c r="H305" s="12"/>
      <c r="I305" s="15">
        <f>I291+I303</f>
        <v>740840</v>
      </c>
      <c r="J305" s="15">
        <f>J291+J303</f>
        <v>808440</v>
      </c>
      <c r="K305" s="15">
        <f>J305/I305*100</f>
        <v>109.12477727984451</v>
      </c>
    </row>
    <row r="306" spans="1:11" ht="1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</row>
    <row r="307" spans="1:11" ht="15">
      <c r="A307" s="51" t="s">
        <v>183</v>
      </c>
      <c r="B307" s="51"/>
      <c r="C307" s="51"/>
      <c r="D307" s="51"/>
      <c r="E307" s="12" t="s">
        <v>184</v>
      </c>
      <c r="F307" s="12"/>
      <c r="G307" s="12"/>
      <c r="H307" s="12"/>
      <c r="I307" s="12"/>
      <c r="J307" s="12"/>
      <c r="K307" s="12"/>
    </row>
    <row r="308" spans="1:11" ht="15">
      <c r="A308" s="2"/>
      <c r="B308" s="11" t="s">
        <v>9</v>
      </c>
      <c r="C308" s="11"/>
      <c r="D308" s="11"/>
      <c r="E308" s="22" t="s">
        <v>185</v>
      </c>
      <c r="F308" s="22"/>
      <c r="G308" s="22"/>
      <c r="H308" s="22"/>
      <c r="I308" s="22"/>
      <c r="J308" s="22"/>
      <c r="K308" s="22"/>
    </row>
    <row r="309" spans="1:11" ht="1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15">
        <v>0</v>
      </c>
    </row>
    <row r="310" spans="1:11" ht="15">
      <c r="A310" s="2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5">
      <c r="A311" s="5"/>
      <c r="B311" s="14">
        <v>41</v>
      </c>
      <c r="C311" s="5"/>
      <c r="D311" s="5"/>
      <c r="E311" s="12" t="s">
        <v>11</v>
      </c>
      <c r="F311" s="12"/>
      <c r="G311" s="12"/>
      <c r="H311" s="12"/>
      <c r="I311" s="15">
        <f>I312+I315+I329+I326</f>
        <v>106882</v>
      </c>
      <c r="J311" s="15">
        <f>J312+J315+J329+J326</f>
        <v>152044</v>
      </c>
      <c r="K311" s="15">
        <f aca="true" t="shared" si="8" ref="K311:K323">J311/I311*100</f>
        <v>142.25407458692766</v>
      </c>
    </row>
    <row r="312" spans="1:11" ht="15">
      <c r="A312" s="5"/>
      <c r="B312" s="14"/>
      <c r="C312" s="5">
        <v>411</v>
      </c>
      <c r="D312" s="5"/>
      <c r="E312" s="12" t="s">
        <v>75</v>
      </c>
      <c r="F312" s="12"/>
      <c r="G312" s="12"/>
      <c r="H312" s="12"/>
      <c r="I312" s="15">
        <f>I313+I314</f>
        <v>88082</v>
      </c>
      <c r="J312" s="15">
        <f>J313+J314</f>
        <v>129144</v>
      </c>
      <c r="K312" s="15">
        <f t="shared" si="8"/>
        <v>146.61792420698893</v>
      </c>
    </row>
    <row r="313" spans="1:11" ht="15">
      <c r="A313" s="2">
        <v>122</v>
      </c>
      <c r="B313" s="10"/>
      <c r="C313" s="2"/>
      <c r="D313" s="2">
        <v>411100</v>
      </c>
      <c r="E313" s="52" t="s">
        <v>76</v>
      </c>
      <c r="F313" s="52"/>
      <c r="G313" s="52"/>
      <c r="H313" s="52"/>
      <c r="I313" s="17">
        <v>83000</v>
      </c>
      <c r="J313" s="17">
        <v>123264</v>
      </c>
      <c r="K313" s="15">
        <f t="shared" si="8"/>
        <v>148.51084337349397</v>
      </c>
    </row>
    <row r="314" spans="1:11" ht="15">
      <c r="A314" s="2">
        <v>123</v>
      </c>
      <c r="B314" s="10"/>
      <c r="C314" s="2"/>
      <c r="D314" s="2">
        <v>411200</v>
      </c>
      <c r="E314" s="34" t="s">
        <v>77</v>
      </c>
      <c r="F314" s="34"/>
      <c r="G314" s="34"/>
      <c r="H314" s="34"/>
      <c r="I314" s="17">
        <v>5082</v>
      </c>
      <c r="J314" s="17">
        <v>5880</v>
      </c>
      <c r="K314" s="15">
        <f t="shared" si="8"/>
        <v>115.70247933884296</v>
      </c>
    </row>
    <row r="315" spans="1:11" ht="15">
      <c r="A315" s="5"/>
      <c r="B315" s="14"/>
      <c r="C315" s="5">
        <v>412</v>
      </c>
      <c r="D315" s="5"/>
      <c r="E315" s="26" t="s">
        <v>12</v>
      </c>
      <c r="F315" s="26"/>
      <c r="G315" s="26"/>
      <c r="H315" s="26"/>
      <c r="I315" s="15">
        <f>I316+I317+I318+I319+I320+I321+I322+I323</f>
        <v>14800</v>
      </c>
      <c r="J315" s="15">
        <f>J316+J317+J318+J319+J320+J321+J322+J323</f>
        <v>18900</v>
      </c>
      <c r="K315" s="15">
        <f t="shared" si="8"/>
        <v>127.7027027027027</v>
      </c>
    </row>
    <row r="316" spans="1:11" ht="15">
      <c r="A316" s="2">
        <v>124</v>
      </c>
      <c r="B316" s="10"/>
      <c r="C316" s="2"/>
      <c r="D316" s="2">
        <v>412200</v>
      </c>
      <c r="E316" s="18" t="s">
        <v>147</v>
      </c>
      <c r="F316" s="18"/>
      <c r="G316" s="18"/>
      <c r="H316" s="18"/>
      <c r="I316" s="17">
        <v>1000</v>
      </c>
      <c r="J316" s="17">
        <v>1500</v>
      </c>
      <c r="K316" s="15">
        <f t="shared" si="8"/>
        <v>150</v>
      </c>
    </row>
    <row r="317" spans="1:11" ht="15">
      <c r="A317" s="2">
        <v>125</v>
      </c>
      <c r="B317" s="14"/>
      <c r="C317" s="5"/>
      <c r="D317" s="2">
        <v>412200</v>
      </c>
      <c r="E317" s="18" t="s">
        <v>148</v>
      </c>
      <c r="F317" s="18"/>
      <c r="G317" s="18"/>
      <c r="H317" s="18"/>
      <c r="I317" s="17">
        <v>1000</v>
      </c>
      <c r="J317" s="17">
        <v>2000</v>
      </c>
      <c r="K317" s="15">
        <f t="shared" si="8"/>
        <v>200</v>
      </c>
    </row>
    <row r="318" spans="1:11" ht="15">
      <c r="A318" s="2">
        <v>126</v>
      </c>
      <c r="B318" s="14"/>
      <c r="C318" s="2"/>
      <c r="D318" s="2">
        <v>412300</v>
      </c>
      <c r="E318" s="18" t="s">
        <v>21</v>
      </c>
      <c r="F318" s="18"/>
      <c r="G318" s="18"/>
      <c r="H318" s="18"/>
      <c r="I318" s="17">
        <v>500</v>
      </c>
      <c r="J318" s="17">
        <v>1000</v>
      </c>
      <c r="K318" s="15">
        <f t="shared" si="8"/>
        <v>200</v>
      </c>
    </row>
    <row r="319" spans="1:11" ht="15">
      <c r="A319" s="2">
        <v>127</v>
      </c>
      <c r="B319" s="14"/>
      <c r="C319" s="2"/>
      <c r="D319" s="2">
        <v>412400</v>
      </c>
      <c r="E319" s="18" t="s">
        <v>186</v>
      </c>
      <c r="F319" s="18"/>
      <c r="G319" s="18"/>
      <c r="H319" s="18"/>
      <c r="I319" s="17">
        <v>6000</v>
      </c>
      <c r="J319" s="17">
        <v>8000</v>
      </c>
      <c r="K319" s="15">
        <f t="shared" si="8"/>
        <v>133.33333333333331</v>
      </c>
    </row>
    <row r="320" spans="1:11" ht="15">
      <c r="A320" s="2">
        <v>128</v>
      </c>
      <c r="B320" s="14"/>
      <c r="C320" s="2"/>
      <c r="D320" s="2">
        <v>412500</v>
      </c>
      <c r="E320" s="18" t="s">
        <v>52</v>
      </c>
      <c r="F320" s="18"/>
      <c r="G320" s="18"/>
      <c r="H320" s="18"/>
      <c r="I320" s="17">
        <v>3000</v>
      </c>
      <c r="J320" s="17">
        <v>2000</v>
      </c>
      <c r="K320" s="15">
        <f t="shared" si="8"/>
        <v>66.66666666666666</v>
      </c>
    </row>
    <row r="321" spans="1:11" ht="15">
      <c r="A321" s="2">
        <v>129</v>
      </c>
      <c r="B321" s="14"/>
      <c r="C321" s="2"/>
      <c r="D321" s="2">
        <v>412600</v>
      </c>
      <c r="E321" s="18" t="s">
        <v>187</v>
      </c>
      <c r="F321" s="18"/>
      <c r="G321" s="18"/>
      <c r="H321" s="18"/>
      <c r="I321" s="17">
        <v>300</v>
      </c>
      <c r="J321" s="17">
        <v>900</v>
      </c>
      <c r="K321" s="15">
        <f t="shared" si="8"/>
        <v>300</v>
      </c>
    </row>
    <row r="322" spans="1:11" ht="15">
      <c r="A322" s="2">
        <v>130</v>
      </c>
      <c r="B322" s="10"/>
      <c r="C322" s="2"/>
      <c r="D322" s="2">
        <v>412700</v>
      </c>
      <c r="E322" s="18" t="s">
        <v>55</v>
      </c>
      <c r="F322" s="18"/>
      <c r="G322" s="18"/>
      <c r="H322" s="18"/>
      <c r="I322" s="17">
        <v>1000</v>
      </c>
      <c r="J322" s="17">
        <v>2500</v>
      </c>
      <c r="K322" s="15">
        <f t="shared" si="8"/>
        <v>250</v>
      </c>
    </row>
    <row r="323" spans="1:11" ht="15">
      <c r="A323" s="2">
        <v>131</v>
      </c>
      <c r="B323" s="14"/>
      <c r="C323" s="2"/>
      <c r="D323" s="20">
        <v>412900</v>
      </c>
      <c r="E323" s="18" t="s">
        <v>188</v>
      </c>
      <c r="F323" s="18"/>
      <c r="G323" s="18"/>
      <c r="H323" s="18"/>
      <c r="I323" s="17">
        <v>2000</v>
      </c>
      <c r="J323" s="17">
        <v>1000</v>
      </c>
      <c r="K323" s="15">
        <f t="shared" si="8"/>
        <v>50</v>
      </c>
    </row>
    <row r="324" spans="1:11" ht="15">
      <c r="A324" s="2"/>
      <c r="B324" s="14"/>
      <c r="C324" s="2"/>
      <c r="D324" s="2"/>
      <c r="E324" s="4"/>
      <c r="F324" s="4"/>
      <c r="G324" s="4"/>
      <c r="H324" s="4"/>
      <c r="I324" s="17"/>
      <c r="J324" s="17"/>
      <c r="K324" s="15">
        <v>0</v>
      </c>
    </row>
    <row r="325" spans="1:11" ht="15">
      <c r="A325" s="2"/>
      <c r="B325" s="14"/>
      <c r="C325" s="2"/>
      <c r="D325" s="2"/>
      <c r="E325" s="4"/>
      <c r="F325" s="4"/>
      <c r="G325" s="4"/>
      <c r="H325" s="4"/>
      <c r="I325" s="17"/>
      <c r="J325" s="17"/>
      <c r="K325" s="15">
        <v>0</v>
      </c>
    </row>
    <row r="326" spans="1:11" ht="15">
      <c r="A326" s="2"/>
      <c r="B326" s="14"/>
      <c r="C326" s="5">
        <v>413</v>
      </c>
      <c r="D326" s="2"/>
      <c r="E326" s="12" t="s">
        <v>36</v>
      </c>
      <c r="F326" s="12"/>
      <c r="G326" s="12"/>
      <c r="H326" s="12"/>
      <c r="I326" s="15">
        <f>I327</f>
        <v>4000</v>
      </c>
      <c r="J326" s="15">
        <f>J327</f>
        <v>4000</v>
      </c>
      <c r="K326" s="15"/>
    </row>
    <row r="327" spans="1:11" ht="15">
      <c r="A327" s="2">
        <v>132</v>
      </c>
      <c r="B327" s="14"/>
      <c r="C327" s="2"/>
      <c r="D327" s="2">
        <v>413900</v>
      </c>
      <c r="E327" s="16" t="s">
        <v>36</v>
      </c>
      <c r="F327" s="16"/>
      <c r="G327" s="16"/>
      <c r="H327" s="16"/>
      <c r="I327" s="42">
        <v>4000</v>
      </c>
      <c r="J327" s="42">
        <v>4000</v>
      </c>
      <c r="K327" s="42"/>
    </row>
    <row r="328" spans="1:11" ht="15">
      <c r="A328" s="2"/>
      <c r="B328" s="14"/>
      <c r="C328" s="5">
        <v>638</v>
      </c>
      <c r="D328" s="2"/>
      <c r="E328" s="53" t="s">
        <v>87</v>
      </c>
      <c r="F328" s="53"/>
      <c r="G328" s="53"/>
      <c r="H328" s="53"/>
      <c r="I328" s="15">
        <v>0</v>
      </c>
      <c r="J328" s="15">
        <v>0</v>
      </c>
      <c r="K328" s="15"/>
    </row>
    <row r="329" spans="1:11" ht="15">
      <c r="A329" s="2">
        <v>133</v>
      </c>
      <c r="B329" s="14"/>
      <c r="C329" s="5"/>
      <c r="D329" s="23">
        <v>638100</v>
      </c>
      <c r="E329" s="54" t="s">
        <v>87</v>
      </c>
      <c r="F329" s="54"/>
      <c r="G329" s="54"/>
      <c r="H329" s="54"/>
      <c r="I329" s="35">
        <v>0</v>
      </c>
      <c r="J329" s="35">
        <v>0</v>
      </c>
      <c r="K329" s="15"/>
    </row>
    <row r="330" spans="1:11" ht="15">
      <c r="A330" s="5"/>
      <c r="B330" s="14"/>
      <c r="C330" s="5"/>
      <c r="D330" s="5"/>
      <c r="E330" s="12" t="s">
        <v>189</v>
      </c>
      <c r="F330" s="12"/>
      <c r="G330" s="12"/>
      <c r="H330" s="12"/>
      <c r="I330" s="15">
        <f>I311</f>
        <v>106882</v>
      </c>
      <c r="J330" s="15">
        <f>J311</f>
        <v>152044</v>
      </c>
      <c r="K330" s="15">
        <f>J330/I330*100</f>
        <v>142.25407458692766</v>
      </c>
    </row>
    <row r="331" spans="1:11" ht="1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</row>
    <row r="332" spans="1:11" ht="15">
      <c r="A332" s="5"/>
      <c r="B332" s="11" t="s">
        <v>7</v>
      </c>
      <c r="C332" s="11"/>
      <c r="D332" s="11"/>
      <c r="E332" s="12" t="s">
        <v>190</v>
      </c>
      <c r="F332" s="12"/>
      <c r="G332" s="12"/>
      <c r="H332" s="12"/>
      <c r="I332" s="12"/>
      <c r="J332" s="12"/>
      <c r="K332" s="12"/>
    </row>
    <row r="333" spans="1:11" ht="15">
      <c r="A333" s="2"/>
      <c r="B333" s="11" t="s">
        <v>9</v>
      </c>
      <c r="C333" s="11"/>
      <c r="D333" s="11"/>
      <c r="E333" s="22" t="s">
        <v>191</v>
      </c>
      <c r="F333" s="22"/>
      <c r="G333" s="22"/>
      <c r="H333" s="22"/>
      <c r="I333" s="22"/>
      <c r="J333" s="22"/>
      <c r="K333" s="22"/>
    </row>
    <row r="334" spans="1:11" ht="1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15">
        <v>0</v>
      </c>
    </row>
    <row r="335" spans="1:11" ht="15">
      <c r="A335" s="2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5">
      <c r="A336" s="5"/>
      <c r="B336" s="14">
        <v>41</v>
      </c>
      <c r="C336" s="5"/>
      <c r="D336" s="5"/>
      <c r="E336" s="12" t="s">
        <v>11</v>
      </c>
      <c r="F336" s="12"/>
      <c r="G336" s="12"/>
      <c r="H336" s="12"/>
      <c r="I336" s="15">
        <f>I366</f>
        <v>139504</v>
      </c>
      <c r="J336" s="15">
        <f>J366</f>
        <v>182733</v>
      </c>
      <c r="K336" s="15">
        <f>J336/I336*100</f>
        <v>130.98764193141415</v>
      </c>
    </row>
    <row r="337" spans="1:11" ht="15">
      <c r="A337" s="5"/>
      <c r="B337" s="14"/>
      <c r="C337" s="5">
        <v>411</v>
      </c>
      <c r="D337" s="5"/>
      <c r="E337" s="12" t="s">
        <v>75</v>
      </c>
      <c r="F337" s="12"/>
      <c r="G337" s="12"/>
      <c r="H337" s="12"/>
      <c r="I337" s="15">
        <f>I338+I339+I340</f>
        <v>111500</v>
      </c>
      <c r="J337" s="15">
        <f>J338+J339+J340</f>
        <v>156414</v>
      </c>
      <c r="K337" s="15">
        <f>J337/I337*100</f>
        <v>140.28161434977577</v>
      </c>
    </row>
    <row r="338" spans="1:11" ht="15">
      <c r="A338" s="2">
        <v>134</v>
      </c>
      <c r="B338" s="10"/>
      <c r="C338" s="2"/>
      <c r="D338" s="40">
        <v>411100</v>
      </c>
      <c r="E338" s="46" t="s">
        <v>76</v>
      </c>
      <c r="F338" s="46"/>
      <c r="G338" s="46"/>
      <c r="H338" s="46"/>
      <c r="I338" s="17">
        <v>103000</v>
      </c>
      <c r="J338" s="17">
        <v>143346</v>
      </c>
      <c r="K338" s="15">
        <f>J338/I338*100</f>
        <v>139.17087378640775</v>
      </c>
    </row>
    <row r="339" spans="1:11" ht="15">
      <c r="A339" s="2">
        <v>135</v>
      </c>
      <c r="B339" s="10"/>
      <c r="C339" s="2"/>
      <c r="D339" s="2">
        <v>411200</v>
      </c>
      <c r="E339" s="34" t="s">
        <v>77</v>
      </c>
      <c r="F339" s="34"/>
      <c r="G339" s="34"/>
      <c r="H339" s="34"/>
      <c r="I339" s="17">
        <v>8500</v>
      </c>
      <c r="J339" s="17">
        <v>13068</v>
      </c>
      <c r="K339" s="15">
        <f>J339/I339*100</f>
        <v>153.74117647058821</v>
      </c>
    </row>
    <row r="340" spans="1:11" ht="15">
      <c r="A340" s="2">
        <v>136</v>
      </c>
      <c r="B340" s="10"/>
      <c r="C340" s="2"/>
      <c r="D340" s="2">
        <v>411300</v>
      </c>
      <c r="E340" s="34" t="s">
        <v>78</v>
      </c>
      <c r="F340" s="34"/>
      <c r="G340" s="34"/>
      <c r="H340" s="34"/>
      <c r="I340" s="17">
        <v>0</v>
      </c>
      <c r="J340" s="17">
        <v>0</v>
      </c>
      <c r="K340" s="15"/>
    </row>
    <row r="341" spans="1:11" ht="15">
      <c r="A341" s="5"/>
      <c r="B341" s="14"/>
      <c r="C341" s="5">
        <v>412</v>
      </c>
      <c r="D341" s="5"/>
      <c r="E341" s="26" t="s">
        <v>12</v>
      </c>
      <c r="F341" s="26"/>
      <c r="G341" s="26"/>
      <c r="H341" s="26"/>
      <c r="I341" s="15">
        <f>I342+I343+I344+I346+I347+I348+I349</f>
        <v>18900</v>
      </c>
      <c r="J341" s="15">
        <f>J342+J343+J344+J346+J347+J348+J349</f>
        <v>21950</v>
      </c>
      <c r="K341" s="15">
        <f>J341/I341*100</f>
        <v>116.13756613756614</v>
      </c>
    </row>
    <row r="342" spans="1:11" ht="15">
      <c r="A342" s="2">
        <v>137</v>
      </c>
      <c r="B342" s="10"/>
      <c r="C342" s="2"/>
      <c r="D342" s="2">
        <v>412200</v>
      </c>
      <c r="E342" s="18" t="s">
        <v>147</v>
      </c>
      <c r="F342" s="18"/>
      <c r="G342" s="18"/>
      <c r="H342" s="18"/>
      <c r="I342" s="17">
        <v>11000</v>
      </c>
      <c r="J342" s="17">
        <v>14400</v>
      </c>
      <c r="K342" s="15">
        <f>J342/I342*100</f>
        <v>130.9090909090909</v>
      </c>
    </row>
    <row r="343" spans="1:11" ht="15">
      <c r="A343" s="2">
        <v>138</v>
      </c>
      <c r="B343" s="14"/>
      <c r="C343" s="5"/>
      <c r="D343" s="2">
        <v>412200</v>
      </c>
      <c r="E343" s="18" t="s">
        <v>148</v>
      </c>
      <c r="F343" s="18"/>
      <c r="G343" s="18"/>
      <c r="H343" s="18"/>
      <c r="I343" s="17">
        <v>1600</v>
      </c>
      <c r="J343" s="17">
        <v>1850</v>
      </c>
      <c r="K343" s="15">
        <f>J343/I343*100</f>
        <v>115.625</v>
      </c>
    </row>
    <row r="344" spans="1:11" ht="15">
      <c r="A344" s="2">
        <v>139</v>
      </c>
      <c r="B344" s="14"/>
      <c r="C344" s="2"/>
      <c r="D344" s="2">
        <v>412300</v>
      </c>
      <c r="E344" s="18" t="s">
        <v>21</v>
      </c>
      <c r="F344" s="18"/>
      <c r="G344" s="18"/>
      <c r="H344" s="18"/>
      <c r="I344" s="17">
        <v>1000</v>
      </c>
      <c r="J344" s="17">
        <v>1600</v>
      </c>
      <c r="K344" s="15">
        <f>J344/I344*100</f>
        <v>160</v>
      </c>
    </row>
    <row r="345" spans="1:11" ht="15">
      <c r="A345" s="2">
        <v>139</v>
      </c>
      <c r="B345" s="14"/>
      <c r="C345" s="2"/>
      <c r="D345" s="2">
        <v>412400</v>
      </c>
      <c r="E345" s="18" t="s">
        <v>186</v>
      </c>
      <c r="F345" s="18"/>
      <c r="G345" s="18"/>
      <c r="H345" s="18"/>
      <c r="I345" s="17"/>
      <c r="J345" s="17"/>
      <c r="K345" s="15">
        <v>0</v>
      </c>
    </row>
    <row r="346" spans="1:11" ht="15">
      <c r="A346" s="2">
        <v>140</v>
      </c>
      <c r="B346" s="14"/>
      <c r="C346" s="2"/>
      <c r="D346" s="2">
        <v>412500</v>
      </c>
      <c r="E346" s="18" t="s">
        <v>52</v>
      </c>
      <c r="F346" s="18"/>
      <c r="G346" s="18"/>
      <c r="H346" s="18"/>
      <c r="I346" s="17">
        <v>600</v>
      </c>
      <c r="J346" s="17">
        <v>900</v>
      </c>
      <c r="K346" s="15">
        <f>J346/I346*100</f>
        <v>150</v>
      </c>
    </row>
    <row r="347" spans="1:11" ht="15">
      <c r="A347" s="2">
        <v>141</v>
      </c>
      <c r="B347" s="14"/>
      <c r="C347" s="2"/>
      <c r="D347" s="2">
        <v>412600</v>
      </c>
      <c r="E347" s="18" t="s">
        <v>192</v>
      </c>
      <c r="F347" s="18"/>
      <c r="G347" s="18"/>
      <c r="H347" s="18"/>
      <c r="I347" s="17">
        <v>800</v>
      </c>
      <c r="J347" s="17">
        <v>800</v>
      </c>
      <c r="K347" s="15">
        <f>J347/I347*100</f>
        <v>100</v>
      </c>
    </row>
    <row r="348" spans="1:11" ht="15">
      <c r="A348" s="2">
        <v>142</v>
      </c>
      <c r="B348" s="10"/>
      <c r="C348" s="2"/>
      <c r="D348" s="2">
        <v>412700</v>
      </c>
      <c r="E348" s="18" t="s">
        <v>55</v>
      </c>
      <c r="F348" s="18"/>
      <c r="G348" s="18"/>
      <c r="H348" s="18"/>
      <c r="I348" s="17">
        <v>400</v>
      </c>
      <c r="J348" s="17">
        <v>400</v>
      </c>
      <c r="K348" s="15">
        <f>J348/I348*100</f>
        <v>100</v>
      </c>
    </row>
    <row r="349" spans="1:11" ht="15">
      <c r="A349" s="2">
        <v>143</v>
      </c>
      <c r="B349" s="14"/>
      <c r="C349" s="2"/>
      <c r="D349" s="2">
        <v>412900</v>
      </c>
      <c r="E349" s="18" t="s">
        <v>56</v>
      </c>
      <c r="F349" s="18"/>
      <c r="G349" s="18"/>
      <c r="H349" s="18"/>
      <c r="I349" s="17">
        <v>3500</v>
      </c>
      <c r="J349" s="17">
        <v>2000</v>
      </c>
      <c r="K349" s="15">
        <f>J349/I349*100</f>
        <v>57.14285714285714</v>
      </c>
    </row>
    <row r="350" spans="1:11" ht="15">
      <c r="A350" s="2"/>
      <c r="B350" s="14"/>
      <c r="C350" s="5">
        <v>413</v>
      </c>
      <c r="D350" s="2"/>
      <c r="E350" s="26" t="s">
        <v>36</v>
      </c>
      <c r="F350" s="26"/>
      <c r="G350" s="26"/>
      <c r="H350" s="26"/>
      <c r="I350" s="15">
        <f>I351</f>
        <v>1500</v>
      </c>
      <c r="J350" s="15">
        <f>J351</f>
        <v>1500</v>
      </c>
      <c r="K350" s="15"/>
    </row>
    <row r="351" spans="1:11" ht="15">
      <c r="A351" s="2">
        <v>144</v>
      </c>
      <c r="B351" s="14"/>
      <c r="C351" s="2"/>
      <c r="D351" s="2">
        <v>413900</v>
      </c>
      <c r="E351" s="27" t="s">
        <v>36</v>
      </c>
      <c r="F351" s="27"/>
      <c r="G351" s="27"/>
      <c r="H351" s="27"/>
      <c r="I351" s="17">
        <v>1500</v>
      </c>
      <c r="J351" s="17">
        <v>1500</v>
      </c>
      <c r="K351" s="15"/>
    </row>
    <row r="352" spans="1:11" ht="15">
      <c r="A352" s="2"/>
      <c r="B352" s="14"/>
      <c r="C352" s="5">
        <v>419</v>
      </c>
      <c r="D352" s="2"/>
      <c r="E352" s="26" t="s">
        <v>45</v>
      </c>
      <c r="F352" s="26"/>
      <c r="G352" s="26"/>
      <c r="H352" s="26"/>
      <c r="I352" s="15">
        <f>I353</f>
        <v>0</v>
      </c>
      <c r="J352" s="15">
        <f>J353</f>
        <v>0</v>
      </c>
      <c r="K352" s="15"/>
    </row>
    <row r="353" spans="1:11" ht="15">
      <c r="A353" s="2">
        <v>145</v>
      </c>
      <c r="B353" s="14"/>
      <c r="C353" s="2"/>
      <c r="D353" s="2">
        <v>419100</v>
      </c>
      <c r="E353" s="18" t="s">
        <v>45</v>
      </c>
      <c r="F353" s="18"/>
      <c r="G353" s="18"/>
      <c r="H353" s="18"/>
      <c r="I353" s="17">
        <v>0</v>
      </c>
      <c r="J353" s="17">
        <v>0</v>
      </c>
      <c r="K353" s="15"/>
    </row>
    <row r="354" spans="1:11" ht="15">
      <c r="A354" s="5"/>
      <c r="B354" s="14">
        <v>51</v>
      </c>
      <c r="C354" s="5"/>
      <c r="D354" s="5"/>
      <c r="E354" s="26" t="s">
        <v>57</v>
      </c>
      <c r="F354" s="26"/>
      <c r="G354" s="26"/>
      <c r="H354" s="26"/>
      <c r="I354" s="15"/>
      <c r="J354" s="15"/>
      <c r="K354" s="15"/>
    </row>
    <row r="355" spans="1:11" ht="15">
      <c r="A355" s="5"/>
      <c r="B355" s="14"/>
      <c r="C355" s="5">
        <v>511</v>
      </c>
      <c r="D355" s="5"/>
      <c r="E355" s="26" t="s">
        <v>58</v>
      </c>
      <c r="F355" s="26"/>
      <c r="G355" s="26"/>
      <c r="H355" s="26"/>
      <c r="I355" s="15">
        <f>I357+I356+I358+I358</f>
        <v>500</v>
      </c>
      <c r="J355" s="15">
        <f>J357+J356+J358+J358</f>
        <v>500</v>
      </c>
      <c r="K355" s="15">
        <f>J355/I355*100</f>
        <v>100</v>
      </c>
    </row>
    <row r="356" spans="1:11" ht="15">
      <c r="A356" s="23">
        <v>146</v>
      </c>
      <c r="B356" s="14"/>
      <c r="C356" s="5"/>
      <c r="D356" s="23">
        <v>511200</v>
      </c>
      <c r="E356" s="27" t="s">
        <v>193</v>
      </c>
      <c r="F356" s="27"/>
      <c r="G356" s="27"/>
      <c r="H356" s="27"/>
      <c r="I356" s="35">
        <v>0</v>
      </c>
      <c r="J356" s="35">
        <v>0</v>
      </c>
      <c r="K356" s="15"/>
    </row>
    <row r="357" spans="1:11" ht="15">
      <c r="A357" s="2">
        <v>147</v>
      </c>
      <c r="B357" s="14"/>
      <c r="C357" s="2"/>
      <c r="D357" s="2">
        <v>511300</v>
      </c>
      <c r="E357" s="18" t="s">
        <v>71</v>
      </c>
      <c r="F357" s="18"/>
      <c r="G357" s="18"/>
      <c r="H357" s="18"/>
      <c r="I357" s="17">
        <v>500</v>
      </c>
      <c r="J357" s="17">
        <v>500</v>
      </c>
      <c r="K357" s="15">
        <f>J357/I357*100</f>
        <v>100</v>
      </c>
    </row>
    <row r="358" spans="1:11" ht="15">
      <c r="A358" s="23">
        <v>148</v>
      </c>
      <c r="B358" s="14"/>
      <c r="C358" s="2"/>
      <c r="D358" s="2">
        <v>511300</v>
      </c>
      <c r="E358" s="18" t="s">
        <v>163</v>
      </c>
      <c r="F358" s="18"/>
      <c r="G358" s="18"/>
      <c r="H358" s="18"/>
      <c r="I358" s="17">
        <v>0</v>
      </c>
      <c r="J358" s="17">
        <v>0</v>
      </c>
      <c r="K358" s="15"/>
    </row>
    <row r="359" spans="1:11" ht="15">
      <c r="A359" s="2"/>
      <c r="B359" s="14">
        <v>63</v>
      </c>
      <c r="C359" s="2"/>
      <c r="D359" s="2"/>
      <c r="E359" s="26" t="s">
        <v>141</v>
      </c>
      <c r="F359" s="26"/>
      <c r="G359" s="26"/>
      <c r="H359" s="26"/>
      <c r="I359" s="15">
        <f>I361+I363</f>
        <v>7104</v>
      </c>
      <c r="J359" s="15">
        <f>J361+J363</f>
        <v>2369</v>
      </c>
      <c r="K359" s="15"/>
    </row>
    <row r="360" spans="1:11" ht="15">
      <c r="A360" s="2"/>
      <c r="B360" s="14"/>
      <c r="C360" s="5">
        <v>638</v>
      </c>
      <c r="D360" s="2"/>
      <c r="E360" s="26" t="s">
        <v>87</v>
      </c>
      <c r="F360" s="26"/>
      <c r="G360" s="26"/>
      <c r="H360" s="26"/>
      <c r="I360" s="15">
        <f>SUM(I361)</f>
        <v>7104</v>
      </c>
      <c r="J360" s="15">
        <f>SUM(J361)</f>
        <v>2369</v>
      </c>
      <c r="K360" s="15"/>
    </row>
    <row r="361" spans="1:11" ht="15">
      <c r="A361" s="2">
        <v>149</v>
      </c>
      <c r="B361" s="14"/>
      <c r="C361" s="2"/>
      <c r="D361" s="2">
        <v>638100</v>
      </c>
      <c r="E361" s="18" t="s">
        <v>87</v>
      </c>
      <c r="F361" s="18"/>
      <c r="G361" s="18"/>
      <c r="H361" s="18"/>
      <c r="I361" s="17">
        <v>7104</v>
      </c>
      <c r="J361" s="17">
        <v>2369</v>
      </c>
      <c r="K361" s="15"/>
    </row>
    <row r="362" spans="1:11" ht="15">
      <c r="A362" s="2"/>
      <c r="B362" s="14"/>
      <c r="C362" s="5">
        <v>631</v>
      </c>
      <c r="D362" s="2"/>
      <c r="E362" s="26" t="s">
        <v>194</v>
      </c>
      <c r="F362" s="26"/>
      <c r="G362" s="26"/>
      <c r="H362" s="26"/>
      <c r="I362" s="15">
        <f>SUM(I363)</f>
        <v>0</v>
      </c>
      <c r="J362" s="15">
        <f>SUM(J363)</f>
        <v>0</v>
      </c>
      <c r="K362" s="15"/>
    </row>
    <row r="363" spans="1:11" ht="15">
      <c r="A363" s="2">
        <v>150</v>
      </c>
      <c r="B363" s="14"/>
      <c r="C363" s="2"/>
      <c r="D363" s="2">
        <v>631900</v>
      </c>
      <c r="E363" s="18" t="s">
        <v>194</v>
      </c>
      <c r="F363" s="18"/>
      <c r="G363" s="18"/>
      <c r="H363" s="18"/>
      <c r="I363" s="17">
        <v>0</v>
      </c>
      <c r="J363" s="17">
        <v>0</v>
      </c>
      <c r="K363" s="15"/>
    </row>
    <row r="364" spans="1:11" ht="15">
      <c r="A364" s="2"/>
      <c r="B364" s="14"/>
      <c r="C364" s="2"/>
      <c r="D364" s="2"/>
      <c r="E364" s="4"/>
      <c r="F364" s="4"/>
      <c r="G364" s="4"/>
      <c r="H364" s="4"/>
      <c r="I364" s="17"/>
      <c r="J364" s="17"/>
      <c r="K364" s="15">
        <v>0</v>
      </c>
    </row>
    <row r="365" spans="1:11" ht="15">
      <c r="A365" s="2"/>
      <c r="B365" s="14"/>
      <c r="C365" s="2"/>
      <c r="D365" s="2"/>
      <c r="E365" s="4"/>
      <c r="F365" s="4"/>
      <c r="G365" s="4"/>
      <c r="H365" s="4"/>
      <c r="I365" s="17"/>
      <c r="J365" s="17"/>
      <c r="K365" s="15">
        <v>0</v>
      </c>
    </row>
    <row r="366" spans="1:11" ht="15">
      <c r="A366" s="5"/>
      <c r="B366" s="14"/>
      <c r="C366" s="5"/>
      <c r="D366" s="5"/>
      <c r="E366" s="12" t="s">
        <v>195</v>
      </c>
      <c r="F366" s="12"/>
      <c r="G366" s="12"/>
      <c r="H366" s="12"/>
      <c r="I366" s="15">
        <f>I337+I341+I355+I352+I350+I359</f>
        <v>139504</v>
      </c>
      <c r="J366" s="15">
        <f>J337+J341+J355+J352+J350+J359</f>
        <v>182733</v>
      </c>
      <c r="K366" s="15">
        <f>J366/I366*100</f>
        <v>130.98764193141415</v>
      </c>
    </row>
    <row r="367" spans="1:11" ht="1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</row>
    <row r="368" spans="1:11" ht="15">
      <c r="A368" s="5"/>
      <c r="B368" s="11" t="s">
        <v>7</v>
      </c>
      <c r="C368" s="11"/>
      <c r="D368" s="11"/>
      <c r="E368" s="12" t="s">
        <v>196</v>
      </c>
      <c r="F368" s="12"/>
      <c r="G368" s="12"/>
      <c r="H368" s="12"/>
      <c r="I368" s="12"/>
      <c r="J368" s="12"/>
      <c r="K368" s="12"/>
    </row>
    <row r="369" spans="1:11" ht="15">
      <c r="A369" s="2"/>
      <c r="B369" s="11" t="s">
        <v>9</v>
      </c>
      <c r="C369" s="11"/>
      <c r="D369" s="11"/>
      <c r="E369" s="22" t="s">
        <v>197</v>
      </c>
      <c r="F369" s="22"/>
      <c r="G369" s="22"/>
      <c r="H369" s="22"/>
      <c r="I369" s="22"/>
      <c r="J369" s="22"/>
      <c r="K369" s="22"/>
    </row>
    <row r="370" spans="1:11" ht="1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15">
        <v>0</v>
      </c>
    </row>
    <row r="371" spans="1:11" ht="15">
      <c r="A371" s="2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5">
      <c r="A372" s="5"/>
      <c r="B372" s="14">
        <v>41</v>
      </c>
      <c r="C372" s="5"/>
      <c r="D372" s="5"/>
      <c r="E372" s="12" t="s">
        <v>11</v>
      </c>
      <c r="F372" s="12"/>
      <c r="G372" s="12"/>
      <c r="H372" s="12"/>
      <c r="I372" s="15">
        <f>I373+I376+I388</f>
        <v>67700</v>
      </c>
      <c r="J372" s="15">
        <f>J373+J376+J388</f>
        <v>82450</v>
      </c>
      <c r="K372" s="15">
        <f>J372/I372*100</f>
        <v>121.78729689807977</v>
      </c>
    </row>
    <row r="373" spans="1:11" ht="15">
      <c r="A373" s="5"/>
      <c r="B373" s="14"/>
      <c r="C373" s="5">
        <v>411</v>
      </c>
      <c r="D373" s="5"/>
      <c r="E373" s="12" t="s">
        <v>198</v>
      </c>
      <c r="F373" s="12"/>
      <c r="G373" s="12"/>
      <c r="H373" s="12"/>
      <c r="I373" s="15">
        <f>I374</f>
        <v>16000</v>
      </c>
      <c r="J373" s="15">
        <f>J374</f>
        <v>29000</v>
      </c>
      <c r="K373" s="15">
        <f>J373/I373*100</f>
        <v>181.25</v>
      </c>
    </row>
    <row r="374" spans="1:11" ht="15">
      <c r="A374" s="2">
        <v>151</v>
      </c>
      <c r="B374" s="10"/>
      <c r="C374" s="2"/>
      <c r="D374" s="20">
        <v>411200</v>
      </c>
      <c r="E374" s="34" t="s">
        <v>77</v>
      </c>
      <c r="F374" s="34"/>
      <c r="G374" s="34"/>
      <c r="H374" s="34"/>
      <c r="I374" s="17">
        <v>16000</v>
      </c>
      <c r="J374" s="17">
        <v>29000</v>
      </c>
      <c r="K374" s="15">
        <f>J374/I374*100</f>
        <v>181.25</v>
      </c>
    </row>
    <row r="375" spans="1:11" ht="15">
      <c r="A375" s="2">
        <v>121</v>
      </c>
      <c r="B375" s="10"/>
      <c r="C375" s="2"/>
      <c r="D375" s="2">
        <v>411200</v>
      </c>
      <c r="E375" s="16" t="s">
        <v>199</v>
      </c>
      <c r="F375" s="16"/>
      <c r="G375" s="16"/>
      <c r="H375" s="16"/>
      <c r="I375" s="17"/>
      <c r="J375" s="17"/>
      <c r="K375" s="15">
        <v>0</v>
      </c>
    </row>
    <row r="376" spans="1:11" ht="15">
      <c r="A376" s="5"/>
      <c r="B376" s="14"/>
      <c r="C376" s="5">
        <v>412</v>
      </c>
      <c r="D376" s="5"/>
      <c r="E376" s="26" t="s">
        <v>12</v>
      </c>
      <c r="F376" s="26"/>
      <c r="G376" s="26"/>
      <c r="H376" s="26"/>
      <c r="I376" s="15">
        <f>I377+I380+I381+I382+I383+I384+I385+I386</f>
        <v>48700</v>
      </c>
      <c r="J376" s="15">
        <f>J377+J380+J381+J382+J383+J384+J385+J386</f>
        <v>50450</v>
      </c>
      <c r="K376" s="15">
        <f>J376/I376*100</f>
        <v>103.59342915811087</v>
      </c>
    </row>
    <row r="377" spans="1:11" ht="15">
      <c r="A377" s="2">
        <v>152</v>
      </c>
      <c r="B377" s="10"/>
      <c r="C377" s="2"/>
      <c r="D377" s="2">
        <v>412200</v>
      </c>
      <c r="E377" s="18" t="s">
        <v>51</v>
      </c>
      <c r="F377" s="18"/>
      <c r="G377" s="18"/>
      <c r="H377" s="18"/>
      <c r="I377" s="17">
        <v>31100</v>
      </c>
      <c r="J377" s="17">
        <v>33000</v>
      </c>
      <c r="K377" s="15">
        <f>J377/I377*100</f>
        <v>106.10932475884245</v>
      </c>
    </row>
    <row r="378" spans="1:11" ht="15">
      <c r="A378" s="2">
        <v>123</v>
      </c>
      <c r="B378" s="14"/>
      <c r="C378" s="5"/>
      <c r="D378" s="2">
        <v>412200</v>
      </c>
      <c r="E378" s="18" t="s">
        <v>200</v>
      </c>
      <c r="F378" s="18"/>
      <c r="G378" s="18"/>
      <c r="H378" s="18"/>
      <c r="I378" s="17"/>
      <c r="J378" s="17"/>
      <c r="K378" s="15">
        <v>0</v>
      </c>
    </row>
    <row r="379" spans="1:11" ht="15">
      <c r="A379" s="2">
        <v>124</v>
      </c>
      <c r="B379" s="14"/>
      <c r="C379" s="2"/>
      <c r="D379" s="2">
        <v>412200</v>
      </c>
      <c r="E379" s="18" t="s">
        <v>21</v>
      </c>
      <c r="F379" s="18"/>
      <c r="G379" s="18"/>
      <c r="H379" s="18"/>
      <c r="I379" s="17"/>
      <c r="J379" s="17"/>
      <c r="K379" s="15">
        <v>0</v>
      </c>
    </row>
    <row r="380" spans="1:11" ht="15">
      <c r="A380" s="2">
        <v>153</v>
      </c>
      <c r="B380" s="14"/>
      <c r="C380" s="2"/>
      <c r="D380" s="2">
        <v>412300</v>
      </c>
      <c r="E380" s="18" t="s">
        <v>21</v>
      </c>
      <c r="F380" s="18"/>
      <c r="G380" s="18"/>
      <c r="H380" s="18"/>
      <c r="I380" s="17">
        <v>4200</v>
      </c>
      <c r="J380" s="17">
        <v>3750</v>
      </c>
      <c r="K380" s="15">
        <f aca="true" t="shared" si="9" ref="K380:K386">J380/I380*100</f>
        <v>89.28571428571429</v>
      </c>
    </row>
    <row r="381" spans="1:11" ht="15">
      <c r="A381" s="2">
        <v>154</v>
      </c>
      <c r="B381" s="14"/>
      <c r="C381" s="2"/>
      <c r="D381" s="2">
        <v>412400</v>
      </c>
      <c r="E381" s="18" t="s">
        <v>201</v>
      </c>
      <c r="F381" s="18"/>
      <c r="G381" s="18"/>
      <c r="H381" s="18"/>
      <c r="I381" s="17">
        <v>2200</v>
      </c>
      <c r="J381" s="17">
        <v>2900</v>
      </c>
      <c r="K381" s="15">
        <f t="shared" si="9"/>
        <v>131.8181818181818</v>
      </c>
    </row>
    <row r="382" spans="1:11" ht="15">
      <c r="A382" s="2">
        <v>155</v>
      </c>
      <c r="B382" s="14"/>
      <c r="C382" s="2"/>
      <c r="D382" s="2">
        <v>412500</v>
      </c>
      <c r="E382" s="18" t="s">
        <v>52</v>
      </c>
      <c r="F382" s="18"/>
      <c r="G382" s="18"/>
      <c r="H382" s="18"/>
      <c r="I382" s="17">
        <v>2200</v>
      </c>
      <c r="J382" s="17">
        <v>2300</v>
      </c>
      <c r="K382" s="15">
        <f t="shared" si="9"/>
        <v>104.54545454545455</v>
      </c>
    </row>
    <row r="383" spans="1:11" ht="15">
      <c r="A383" s="2">
        <v>156</v>
      </c>
      <c r="B383" s="10"/>
      <c r="C383" s="2"/>
      <c r="D383" s="2">
        <v>412600</v>
      </c>
      <c r="E383" s="18" t="s">
        <v>80</v>
      </c>
      <c r="F383" s="18"/>
      <c r="G383" s="18"/>
      <c r="H383" s="18"/>
      <c r="I383" s="17">
        <v>1000</v>
      </c>
      <c r="J383" s="17">
        <v>1000</v>
      </c>
      <c r="K383" s="15">
        <f t="shared" si="9"/>
        <v>100</v>
      </c>
    </row>
    <row r="384" spans="1:11" ht="15">
      <c r="A384" s="2">
        <v>157</v>
      </c>
      <c r="B384" s="14"/>
      <c r="C384" s="2"/>
      <c r="D384" s="20">
        <v>412600</v>
      </c>
      <c r="E384" s="18" t="s">
        <v>159</v>
      </c>
      <c r="F384" s="18"/>
      <c r="G384" s="18"/>
      <c r="H384" s="18"/>
      <c r="I384" s="17">
        <v>2000</v>
      </c>
      <c r="J384" s="17">
        <v>1800</v>
      </c>
      <c r="K384" s="15">
        <f t="shared" si="9"/>
        <v>90</v>
      </c>
    </row>
    <row r="385" spans="1:11" ht="15">
      <c r="A385" s="2">
        <v>158</v>
      </c>
      <c r="B385" s="14"/>
      <c r="C385" s="5"/>
      <c r="D385" s="2">
        <v>412700</v>
      </c>
      <c r="E385" s="18" t="s">
        <v>202</v>
      </c>
      <c r="F385" s="18"/>
      <c r="G385" s="18"/>
      <c r="H385" s="18"/>
      <c r="I385" s="17">
        <v>5000</v>
      </c>
      <c r="J385" s="17">
        <v>4600</v>
      </c>
      <c r="K385" s="15">
        <f t="shared" si="9"/>
        <v>92</v>
      </c>
    </row>
    <row r="386" spans="1:11" ht="15">
      <c r="A386" s="2">
        <v>159</v>
      </c>
      <c r="B386" s="14"/>
      <c r="C386" s="5"/>
      <c r="D386" s="2">
        <v>412900</v>
      </c>
      <c r="E386" s="18" t="s">
        <v>56</v>
      </c>
      <c r="F386" s="18"/>
      <c r="G386" s="18"/>
      <c r="H386" s="18"/>
      <c r="I386" s="17">
        <v>1000</v>
      </c>
      <c r="J386" s="17">
        <v>1100</v>
      </c>
      <c r="K386" s="15">
        <f t="shared" si="9"/>
        <v>110.00000000000001</v>
      </c>
    </row>
    <row r="387" spans="1:11" ht="15">
      <c r="A387" s="5"/>
      <c r="B387" s="14">
        <v>51</v>
      </c>
      <c r="C387" s="5"/>
      <c r="D387" s="5"/>
      <c r="E387" s="26" t="s">
        <v>57</v>
      </c>
      <c r="F387" s="26"/>
      <c r="G387" s="26"/>
      <c r="H387" s="26"/>
      <c r="I387" s="15"/>
      <c r="J387" s="15"/>
      <c r="K387" s="15"/>
    </row>
    <row r="388" spans="1:11" ht="15">
      <c r="A388" s="5"/>
      <c r="B388" s="14"/>
      <c r="C388" s="5">
        <v>511</v>
      </c>
      <c r="D388" s="5"/>
      <c r="E388" s="26" t="s">
        <v>58</v>
      </c>
      <c r="F388" s="26"/>
      <c r="G388" s="26"/>
      <c r="H388" s="26"/>
      <c r="I388" s="15">
        <f>I389+I390</f>
        <v>3000</v>
      </c>
      <c r="J388" s="15">
        <f>J389+J390</f>
        <v>3000</v>
      </c>
      <c r="K388" s="15">
        <f>J388/I388*100</f>
        <v>100</v>
      </c>
    </row>
    <row r="389" spans="1:11" ht="15">
      <c r="A389" s="2">
        <v>160</v>
      </c>
      <c r="B389" s="14"/>
      <c r="C389" s="2"/>
      <c r="D389" s="2">
        <v>511200</v>
      </c>
      <c r="E389" s="18" t="s">
        <v>193</v>
      </c>
      <c r="F389" s="18"/>
      <c r="G389" s="18"/>
      <c r="H389" s="18"/>
      <c r="I389" s="17">
        <v>1500</v>
      </c>
      <c r="J389" s="17">
        <v>1500</v>
      </c>
      <c r="K389" s="15">
        <f>J389/I389*100</f>
        <v>100</v>
      </c>
    </row>
    <row r="390" spans="1:11" ht="15">
      <c r="A390" s="2">
        <v>161</v>
      </c>
      <c r="B390" s="14"/>
      <c r="C390" s="2"/>
      <c r="D390" s="2">
        <v>511300</v>
      </c>
      <c r="E390" s="18" t="s">
        <v>71</v>
      </c>
      <c r="F390" s="18"/>
      <c r="G390" s="18"/>
      <c r="H390" s="18"/>
      <c r="I390" s="17">
        <v>1500</v>
      </c>
      <c r="J390" s="17">
        <v>1500</v>
      </c>
      <c r="K390" s="15">
        <f>J390/I390*100</f>
        <v>100</v>
      </c>
    </row>
    <row r="391" spans="1:11" ht="15">
      <c r="A391" s="2"/>
      <c r="B391" s="14"/>
      <c r="C391" s="2"/>
      <c r="D391" s="2"/>
      <c r="E391" s="4"/>
      <c r="F391" s="4"/>
      <c r="G391" s="4"/>
      <c r="H391" s="4"/>
      <c r="I391" s="17"/>
      <c r="J391" s="17"/>
      <c r="K391" s="15">
        <v>0</v>
      </c>
    </row>
    <row r="392" spans="1:11" ht="15">
      <c r="A392" s="2"/>
      <c r="B392" s="14"/>
      <c r="C392" s="2"/>
      <c r="D392" s="2"/>
      <c r="E392" s="4"/>
      <c r="F392" s="4"/>
      <c r="G392" s="4"/>
      <c r="H392" s="4"/>
      <c r="I392" s="17"/>
      <c r="J392" s="17"/>
      <c r="K392" s="15">
        <v>0</v>
      </c>
    </row>
    <row r="393" spans="1:11" ht="15">
      <c r="A393" s="5"/>
      <c r="B393" s="14"/>
      <c r="C393" s="5"/>
      <c r="D393" s="5"/>
      <c r="E393" s="12" t="s">
        <v>203</v>
      </c>
      <c r="F393" s="12"/>
      <c r="G393" s="12"/>
      <c r="H393" s="12"/>
      <c r="I393" s="15">
        <f>I372</f>
        <v>67700</v>
      </c>
      <c r="J393" s="15">
        <f>J372</f>
        <v>82450</v>
      </c>
      <c r="K393" s="15">
        <f>J393/I393*100</f>
        <v>121.78729689807977</v>
      </c>
    </row>
    <row r="394" spans="1:11" ht="1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</row>
    <row r="395" spans="1:11" ht="15">
      <c r="A395" s="5"/>
      <c r="B395" s="11" t="s">
        <v>7</v>
      </c>
      <c r="C395" s="11"/>
      <c r="D395" s="11"/>
      <c r="E395" s="12" t="s">
        <v>204</v>
      </c>
      <c r="F395" s="12"/>
      <c r="G395" s="12"/>
      <c r="H395" s="12"/>
      <c r="I395" s="12"/>
      <c r="J395" s="12"/>
      <c r="K395" s="12"/>
    </row>
    <row r="396" spans="1:11" ht="15">
      <c r="A396" s="2"/>
      <c r="B396" s="11" t="s">
        <v>9</v>
      </c>
      <c r="C396" s="11"/>
      <c r="D396" s="11"/>
      <c r="E396" s="22" t="s">
        <v>205</v>
      </c>
      <c r="F396" s="22"/>
      <c r="G396" s="22"/>
      <c r="H396" s="22"/>
      <c r="I396" s="22"/>
      <c r="J396" s="22"/>
      <c r="K396" s="22"/>
    </row>
    <row r="397" spans="1:11" ht="1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15">
        <v>0</v>
      </c>
    </row>
    <row r="398" spans="1:11" ht="15">
      <c r="A398" s="2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5">
      <c r="A399" s="5"/>
      <c r="B399" s="14">
        <v>41</v>
      </c>
      <c r="C399" s="5"/>
      <c r="D399" s="5"/>
      <c r="E399" s="12" t="s">
        <v>11</v>
      </c>
      <c r="F399" s="12"/>
      <c r="G399" s="12"/>
      <c r="H399" s="12"/>
      <c r="I399" s="15">
        <f>I400+I415</f>
        <v>5900</v>
      </c>
      <c r="J399" s="15">
        <f>J400+J415</f>
        <v>7500</v>
      </c>
      <c r="K399" s="15">
        <f>J399/I399*100</f>
        <v>127.11864406779661</v>
      </c>
    </row>
    <row r="400" spans="1:11" ht="15">
      <c r="A400" s="5"/>
      <c r="B400" s="14"/>
      <c r="C400" s="5">
        <v>412</v>
      </c>
      <c r="D400" s="5"/>
      <c r="E400" s="12" t="s">
        <v>50</v>
      </c>
      <c r="F400" s="12"/>
      <c r="G400" s="12"/>
      <c r="H400" s="12"/>
      <c r="I400" s="15">
        <f>I401+I407+I408+I409+I411+I412+I413</f>
        <v>4900</v>
      </c>
      <c r="J400" s="15">
        <f>J401+J407+J408+J409+J411+J412+J413</f>
        <v>6500</v>
      </c>
      <c r="K400" s="15">
        <f>J400/I400*100</f>
        <v>132.6530612244898</v>
      </c>
    </row>
    <row r="401" spans="1:11" ht="15">
      <c r="A401" s="2">
        <v>162</v>
      </c>
      <c r="B401" s="10"/>
      <c r="C401" s="2"/>
      <c r="D401" s="20">
        <v>412200</v>
      </c>
      <c r="E401" s="44" t="s">
        <v>156</v>
      </c>
      <c r="F401" s="44"/>
      <c r="G401" s="44"/>
      <c r="H401" s="44"/>
      <c r="I401" s="17">
        <v>1000</v>
      </c>
      <c r="J401" s="17">
        <v>1800</v>
      </c>
      <c r="K401" s="15">
        <f>J401/I401*100</f>
        <v>180</v>
      </c>
    </row>
    <row r="402" spans="1:11" ht="15">
      <c r="A402" s="2">
        <v>121</v>
      </c>
      <c r="B402" s="10"/>
      <c r="C402" s="2"/>
      <c r="D402" s="2">
        <v>411200</v>
      </c>
      <c r="E402" s="16" t="s">
        <v>199</v>
      </c>
      <c r="F402" s="16"/>
      <c r="G402" s="16"/>
      <c r="H402" s="16"/>
      <c r="I402" s="17"/>
      <c r="J402" s="17"/>
      <c r="K402" s="15">
        <v>0</v>
      </c>
    </row>
    <row r="403" spans="1:11" ht="15">
      <c r="A403" s="5"/>
      <c r="B403" s="14"/>
      <c r="C403" s="5"/>
      <c r="D403" s="5"/>
      <c r="E403" s="26" t="s">
        <v>12</v>
      </c>
      <c r="F403" s="26"/>
      <c r="G403" s="26"/>
      <c r="H403" s="26"/>
      <c r="I403" s="15"/>
      <c r="J403" s="15"/>
      <c r="K403" s="15">
        <v>0</v>
      </c>
    </row>
    <row r="404" spans="1:11" ht="15">
      <c r="A404" s="2">
        <v>132</v>
      </c>
      <c r="B404" s="10"/>
      <c r="C404" s="2"/>
      <c r="D404" s="2">
        <v>412200</v>
      </c>
      <c r="E404" s="18" t="s">
        <v>51</v>
      </c>
      <c r="F404" s="18"/>
      <c r="G404" s="18"/>
      <c r="H404" s="18"/>
      <c r="I404" s="17"/>
      <c r="J404" s="17"/>
      <c r="K404" s="15">
        <v>0</v>
      </c>
    </row>
    <row r="405" spans="1:11" ht="15">
      <c r="A405" s="2">
        <v>123</v>
      </c>
      <c r="B405" s="14"/>
      <c r="C405" s="5"/>
      <c r="D405" s="2">
        <v>412200</v>
      </c>
      <c r="E405" s="18" t="s">
        <v>200</v>
      </c>
      <c r="F405" s="18"/>
      <c r="G405" s="18"/>
      <c r="H405" s="18"/>
      <c r="I405" s="17"/>
      <c r="J405" s="17"/>
      <c r="K405" s="15">
        <v>0</v>
      </c>
    </row>
    <row r="406" spans="1:11" ht="15">
      <c r="A406" s="2">
        <v>124</v>
      </c>
      <c r="B406" s="14"/>
      <c r="C406" s="2"/>
      <c r="D406" s="2">
        <v>412200</v>
      </c>
      <c r="E406" s="18" t="s">
        <v>21</v>
      </c>
      <c r="F406" s="18"/>
      <c r="G406" s="18"/>
      <c r="H406" s="18"/>
      <c r="I406" s="17"/>
      <c r="J406" s="17"/>
      <c r="K406" s="15">
        <v>0</v>
      </c>
    </row>
    <row r="407" spans="1:11" ht="15">
      <c r="A407" s="2">
        <v>163</v>
      </c>
      <c r="B407" s="14"/>
      <c r="C407" s="2"/>
      <c r="D407" s="2">
        <v>412300</v>
      </c>
      <c r="E407" s="18" t="s">
        <v>21</v>
      </c>
      <c r="F407" s="18"/>
      <c r="G407" s="18"/>
      <c r="H407" s="18"/>
      <c r="I407" s="17">
        <v>900</v>
      </c>
      <c r="J407" s="17">
        <v>800</v>
      </c>
      <c r="K407" s="15">
        <f>J407/I407*100</f>
        <v>88.88888888888889</v>
      </c>
    </row>
    <row r="408" spans="1:11" ht="15">
      <c r="A408" s="2">
        <v>164</v>
      </c>
      <c r="B408" s="14"/>
      <c r="C408" s="2"/>
      <c r="D408" s="2">
        <v>412400</v>
      </c>
      <c r="E408" s="18" t="s">
        <v>206</v>
      </c>
      <c r="F408" s="18"/>
      <c r="G408" s="18"/>
      <c r="H408" s="18"/>
      <c r="I408" s="17">
        <v>400</v>
      </c>
      <c r="J408" s="17">
        <v>200</v>
      </c>
      <c r="K408" s="15">
        <f>J408/I408*100</f>
        <v>50</v>
      </c>
    </row>
    <row r="409" spans="1:11" ht="15">
      <c r="A409" s="2">
        <v>165</v>
      </c>
      <c r="B409" s="14"/>
      <c r="C409" s="2"/>
      <c r="D409" s="2">
        <v>412500</v>
      </c>
      <c r="E409" s="18" t="s">
        <v>52</v>
      </c>
      <c r="F409" s="18"/>
      <c r="G409" s="18"/>
      <c r="H409" s="18"/>
      <c r="I409" s="17">
        <v>200</v>
      </c>
      <c r="J409" s="17">
        <v>200</v>
      </c>
      <c r="K409" s="15">
        <f>J409/I409*100</f>
        <v>100</v>
      </c>
    </row>
    <row r="410" spans="1:11" ht="15">
      <c r="A410" s="5"/>
      <c r="B410" s="10"/>
      <c r="C410" s="2"/>
      <c r="D410" s="2">
        <v>412600</v>
      </c>
      <c r="E410" s="18" t="s">
        <v>207</v>
      </c>
      <c r="F410" s="18"/>
      <c r="G410" s="18"/>
      <c r="H410" s="18"/>
      <c r="I410" s="17"/>
      <c r="J410" s="17"/>
      <c r="K410" s="15">
        <v>0</v>
      </c>
    </row>
    <row r="411" spans="1:11" ht="15">
      <c r="A411" s="2">
        <v>166</v>
      </c>
      <c r="B411" s="14"/>
      <c r="C411" s="2"/>
      <c r="D411" s="20">
        <v>412600</v>
      </c>
      <c r="E411" s="18" t="s">
        <v>80</v>
      </c>
      <c r="F411" s="18"/>
      <c r="G411" s="18"/>
      <c r="H411" s="18"/>
      <c r="I411" s="17">
        <v>300</v>
      </c>
      <c r="J411" s="17">
        <v>600</v>
      </c>
      <c r="K411" s="15">
        <f>J411/I411*100</f>
        <v>200</v>
      </c>
    </row>
    <row r="412" spans="1:11" ht="15">
      <c r="A412" s="2">
        <v>167</v>
      </c>
      <c r="B412" s="14"/>
      <c r="C412" s="5"/>
      <c r="D412" s="2">
        <v>412700</v>
      </c>
      <c r="E412" s="18" t="s">
        <v>55</v>
      </c>
      <c r="F412" s="18"/>
      <c r="G412" s="18"/>
      <c r="H412" s="18"/>
      <c r="I412" s="17">
        <v>100</v>
      </c>
      <c r="J412" s="17">
        <v>100</v>
      </c>
      <c r="K412" s="15">
        <f>J412/I412*100</f>
        <v>100</v>
      </c>
    </row>
    <row r="413" spans="1:11" ht="15">
      <c r="A413" s="2">
        <v>168</v>
      </c>
      <c r="B413" s="14"/>
      <c r="C413" s="5"/>
      <c r="D413" s="2">
        <v>412900</v>
      </c>
      <c r="E413" s="18" t="s">
        <v>188</v>
      </c>
      <c r="F413" s="18"/>
      <c r="G413" s="18"/>
      <c r="H413" s="18"/>
      <c r="I413" s="17">
        <v>2000</v>
      </c>
      <c r="J413" s="17">
        <v>2800</v>
      </c>
      <c r="K413" s="15">
        <f>J413/I413*100</f>
        <v>140</v>
      </c>
    </row>
    <row r="414" spans="1:11" ht="15">
      <c r="A414" s="5"/>
      <c r="B414" s="14">
        <v>51</v>
      </c>
      <c r="C414" s="5"/>
      <c r="D414" s="5"/>
      <c r="E414" s="26" t="s">
        <v>57</v>
      </c>
      <c r="F414" s="26"/>
      <c r="G414" s="26"/>
      <c r="H414" s="26"/>
      <c r="I414" s="15"/>
      <c r="J414" s="15"/>
      <c r="K414" s="15"/>
    </row>
    <row r="415" spans="1:11" ht="15">
      <c r="A415" s="5"/>
      <c r="B415" s="14"/>
      <c r="C415" s="5">
        <v>511</v>
      </c>
      <c r="D415" s="5"/>
      <c r="E415" s="26" t="s">
        <v>58</v>
      </c>
      <c r="F415" s="26"/>
      <c r="G415" s="26"/>
      <c r="H415" s="26"/>
      <c r="I415" s="15">
        <f>I417</f>
        <v>1000</v>
      </c>
      <c r="J415" s="15">
        <f>J417</f>
        <v>1000</v>
      </c>
      <c r="K415" s="15">
        <f>J415/I415*100</f>
        <v>100</v>
      </c>
    </row>
    <row r="416" spans="1:11" ht="15">
      <c r="A416" s="2">
        <v>140</v>
      </c>
      <c r="B416" s="14"/>
      <c r="C416" s="2"/>
      <c r="D416" s="2">
        <v>511200</v>
      </c>
      <c r="E416" s="18" t="s">
        <v>193</v>
      </c>
      <c r="F416" s="18"/>
      <c r="G416" s="18"/>
      <c r="H416" s="18"/>
      <c r="I416" s="17"/>
      <c r="J416" s="17"/>
      <c r="K416" s="15">
        <v>0</v>
      </c>
    </row>
    <row r="417" spans="1:11" ht="15">
      <c r="A417" s="2">
        <v>169</v>
      </c>
      <c r="B417" s="14"/>
      <c r="C417" s="2"/>
      <c r="D417" s="2">
        <v>511300</v>
      </c>
      <c r="E417" s="18" t="s">
        <v>71</v>
      </c>
      <c r="F417" s="18"/>
      <c r="G417" s="18"/>
      <c r="H417" s="18"/>
      <c r="I417" s="17">
        <v>1000</v>
      </c>
      <c r="J417" s="17">
        <v>1000</v>
      </c>
      <c r="K417" s="15">
        <f>J417/I417*100</f>
        <v>100</v>
      </c>
    </row>
    <row r="418" spans="1:11" ht="15">
      <c r="A418" s="2"/>
      <c r="B418" s="14"/>
      <c r="C418" s="2"/>
      <c r="D418" s="2"/>
      <c r="E418" s="4"/>
      <c r="F418" s="4"/>
      <c r="G418" s="4"/>
      <c r="H418" s="4"/>
      <c r="I418" s="17"/>
      <c r="J418" s="17"/>
      <c r="K418" s="15">
        <v>0</v>
      </c>
    </row>
    <row r="419" spans="1:11" ht="15">
      <c r="A419" s="2"/>
      <c r="B419" s="14"/>
      <c r="C419" s="2"/>
      <c r="D419" s="2"/>
      <c r="E419" s="4"/>
      <c r="F419" s="4"/>
      <c r="G419" s="4"/>
      <c r="H419" s="4"/>
      <c r="I419" s="17"/>
      <c r="J419" s="17"/>
      <c r="K419" s="15">
        <v>0</v>
      </c>
    </row>
    <row r="420" spans="1:11" ht="15">
      <c r="A420" s="20"/>
      <c r="B420" s="20"/>
      <c r="C420" s="20"/>
      <c r="D420" s="20"/>
      <c r="E420" s="20"/>
      <c r="F420" s="20"/>
      <c r="G420" s="20"/>
      <c r="H420" s="20"/>
      <c r="I420" s="17"/>
      <c r="J420" s="17"/>
      <c r="K420" s="15">
        <v>0</v>
      </c>
    </row>
    <row r="421" spans="1:11" ht="15">
      <c r="A421" s="20"/>
      <c r="B421" s="20"/>
      <c r="C421" s="20"/>
      <c r="D421" s="20"/>
      <c r="E421" s="20"/>
      <c r="F421" s="20"/>
      <c r="G421" s="20"/>
      <c r="H421" s="20"/>
      <c r="I421" s="17"/>
      <c r="J421" s="17"/>
      <c r="K421" s="15">
        <v>0</v>
      </c>
    </row>
    <row r="422" spans="1:11" ht="15">
      <c r="A422" s="20"/>
      <c r="B422" s="20"/>
      <c r="C422" s="20"/>
      <c r="D422" s="20"/>
      <c r="E422" s="20"/>
      <c r="F422" s="20"/>
      <c r="G422" s="20"/>
      <c r="H422" s="20"/>
      <c r="I422" s="17"/>
      <c r="J422" s="17"/>
      <c r="K422" s="15">
        <v>0</v>
      </c>
    </row>
    <row r="423" spans="1:11" ht="15">
      <c r="A423" s="20"/>
      <c r="B423" s="20"/>
      <c r="C423" s="20"/>
      <c r="D423" s="20"/>
      <c r="E423" s="20"/>
      <c r="F423" s="20"/>
      <c r="G423" s="20"/>
      <c r="H423" s="20"/>
      <c r="I423" s="15"/>
      <c r="J423" s="15"/>
      <c r="K423" s="15">
        <v>0</v>
      </c>
    </row>
    <row r="424" spans="1:11" ht="15">
      <c r="A424" s="5"/>
      <c r="B424" s="14"/>
      <c r="C424" s="5"/>
      <c r="D424" s="5"/>
      <c r="E424" s="12" t="s">
        <v>208</v>
      </c>
      <c r="F424" s="12"/>
      <c r="G424" s="12"/>
      <c r="H424" s="12"/>
      <c r="I424" s="15">
        <f>I399</f>
        <v>5900</v>
      </c>
      <c r="J424" s="15">
        <f>J399</f>
        <v>7500</v>
      </c>
      <c r="K424" s="15">
        <f>J424/I424*100</f>
        <v>127.11864406779661</v>
      </c>
    </row>
    <row r="425" spans="1:11" ht="1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</row>
    <row r="426" spans="1:11" ht="15">
      <c r="A426" s="2"/>
      <c r="B426" s="14" t="s">
        <v>209</v>
      </c>
      <c r="C426" s="2"/>
      <c r="D426" s="2"/>
      <c r="E426" s="26" t="s">
        <v>210</v>
      </c>
      <c r="F426" s="26"/>
      <c r="G426" s="26"/>
      <c r="H426" s="26"/>
      <c r="I426" s="15"/>
      <c r="J426" s="15"/>
      <c r="K426" s="15"/>
    </row>
    <row r="427" spans="1:11" ht="15">
      <c r="A427" s="55"/>
      <c r="B427" s="14"/>
      <c r="C427" s="2" t="s">
        <v>211</v>
      </c>
      <c r="D427" s="2"/>
      <c r="E427" s="26" t="s">
        <v>40</v>
      </c>
      <c r="F427" s="26"/>
      <c r="G427" s="26"/>
      <c r="H427" s="26"/>
      <c r="I427" s="15">
        <f>I428</f>
        <v>66000</v>
      </c>
      <c r="J427" s="15">
        <f>J428</f>
        <v>50000</v>
      </c>
      <c r="K427" s="15">
        <f>J427/I427*100</f>
        <v>75.75757575757575</v>
      </c>
    </row>
    <row r="428" spans="1:11" ht="15">
      <c r="A428" s="2">
        <v>170</v>
      </c>
      <c r="B428" s="10"/>
      <c r="C428" s="2"/>
      <c r="D428" s="2" t="s">
        <v>212</v>
      </c>
      <c r="E428" s="18" t="s">
        <v>213</v>
      </c>
      <c r="F428" s="18"/>
      <c r="G428" s="18"/>
      <c r="H428" s="18"/>
      <c r="I428" s="17">
        <v>66000</v>
      </c>
      <c r="J428" s="17">
        <v>50000</v>
      </c>
      <c r="K428" s="15">
        <f>J428/I428*100</f>
        <v>75.75757575757575</v>
      </c>
    </row>
    <row r="429" spans="1:11" ht="15">
      <c r="A429" s="5"/>
      <c r="B429" s="14"/>
      <c r="C429" s="5"/>
      <c r="D429" s="5"/>
      <c r="E429" s="12" t="s">
        <v>214</v>
      </c>
      <c r="F429" s="12"/>
      <c r="G429" s="12"/>
      <c r="H429" s="12"/>
      <c r="I429" s="15">
        <f>I427</f>
        <v>66000</v>
      </c>
      <c r="J429" s="15">
        <f>J427</f>
        <v>50000</v>
      </c>
      <c r="K429" s="15">
        <f>J429/I429*100</f>
        <v>75.75757575757575</v>
      </c>
    </row>
    <row r="430" spans="1:11" ht="16.5">
      <c r="A430" s="3" t="s">
        <v>215</v>
      </c>
      <c r="B430" s="3"/>
      <c r="C430" s="3"/>
      <c r="D430" s="3"/>
      <c r="E430" s="3"/>
      <c r="F430" s="3"/>
      <c r="G430" s="3"/>
      <c r="H430" s="3"/>
      <c r="I430" s="56">
        <f>I427+I424+I393+I366+I330+I305+I284+I253+I231+I217+I195+I177+I135+I101+I77+I56+I26</f>
        <v>5370000</v>
      </c>
      <c r="J430" s="56">
        <f>J427+J424+J393+J366+J330+J305+J284+J253+J231+J217+J195+J177+J135+J101+J77+J56+J26</f>
        <v>5780000</v>
      </c>
      <c r="K430" s="15">
        <f>J430/I430*100</f>
        <v>107.63500931098697</v>
      </c>
    </row>
  </sheetData>
  <sheetProtection/>
  <mergeCells count="443">
    <mergeCell ref="E426:H426"/>
    <mergeCell ref="E427:H427"/>
    <mergeCell ref="E428:H428"/>
    <mergeCell ref="E429:H429"/>
    <mergeCell ref="A430:H430"/>
    <mergeCell ref="E416:H416"/>
    <mergeCell ref="E417:H417"/>
    <mergeCell ref="E418:H418"/>
    <mergeCell ref="E419:H419"/>
    <mergeCell ref="E424:H424"/>
    <mergeCell ref="A425:K425"/>
    <mergeCell ref="E410:H410"/>
    <mergeCell ref="E411:H411"/>
    <mergeCell ref="E412:H412"/>
    <mergeCell ref="E413:H413"/>
    <mergeCell ref="E414:H414"/>
    <mergeCell ref="E415:H415"/>
    <mergeCell ref="E404:H404"/>
    <mergeCell ref="E405:H405"/>
    <mergeCell ref="E406:H406"/>
    <mergeCell ref="E407:H407"/>
    <mergeCell ref="E408:H408"/>
    <mergeCell ref="E409:H409"/>
    <mergeCell ref="B398:K398"/>
    <mergeCell ref="E399:H399"/>
    <mergeCell ref="E400:H400"/>
    <mergeCell ref="E401:H401"/>
    <mergeCell ref="E402:H402"/>
    <mergeCell ref="E403:H403"/>
    <mergeCell ref="E393:H393"/>
    <mergeCell ref="A394:K394"/>
    <mergeCell ref="B395:D395"/>
    <mergeCell ref="E395:K395"/>
    <mergeCell ref="B396:D396"/>
    <mergeCell ref="E396:K396"/>
    <mergeCell ref="E387:H387"/>
    <mergeCell ref="E388:H388"/>
    <mergeCell ref="E389:H389"/>
    <mergeCell ref="E390:H390"/>
    <mergeCell ref="E391:H391"/>
    <mergeCell ref="E392:H392"/>
    <mergeCell ref="E381:H381"/>
    <mergeCell ref="E382:H382"/>
    <mergeCell ref="E383:H383"/>
    <mergeCell ref="E384:H384"/>
    <mergeCell ref="E385:H385"/>
    <mergeCell ref="E386:H386"/>
    <mergeCell ref="E375:H375"/>
    <mergeCell ref="E376:H376"/>
    <mergeCell ref="E377:H377"/>
    <mergeCell ref="E378:H378"/>
    <mergeCell ref="E379:H379"/>
    <mergeCell ref="E380:H380"/>
    <mergeCell ref="B369:D369"/>
    <mergeCell ref="E369:K369"/>
    <mergeCell ref="B371:K371"/>
    <mergeCell ref="E372:H372"/>
    <mergeCell ref="E373:H373"/>
    <mergeCell ref="E374:H374"/>
    <mergeCell ref="E363:H363"/>
    <mergeCell ref="E364:H364"/>
    <mergeCell ref="E365:H365"/>
    <mergeCell ref="E366:H366"/>
    <mergeCell ref="A367:K367"/>
    <mergeCell ref="B368:D368"/>
    <mergeCell ref="E368:K368"/>
    <mergeCell ref="E357:H357"/>
    <mergeCell ref="E358:H358"/>
    <mergeCell ref="E359:H359"/>
    <mergeCell ref="E360:H360"/>
    <mergeCell ref="E361:H361"/>
    <mergeCell ref="E362:H362"/>
    <mergeCell ref="E351:H351"/>
    <mergeCell ref="E352:H352"/>
    <mergeCell ref="E353:H353"/>
    <mergeCell ref="E354:H354"/>
    <mergeCell ref="E355:H355"/>
    <mergeCell ref="E356:H356"/>
    <mergeCell ref="E345:H345"/>
    <mergeCell ref="E346:H346"/>
    <mergeCell ref="E347:H347"/>
    <mergeCell ref="E348:H348"/>
    <mergeCell ref="E349:H349"/>
    <mergeCell ref="E350:H350"/>
    <mergeCell ref="E339:H339"/>
    <mergeCell ref="E340:H340"/>
    <mergeCell ref="E341:H341"/>
    <mergeCell ref="E342:H342"/>
    <mergeCell ref="E343:H343"/>
    <mergeCell ref="E344:H344"/>
    <mergeCell ref="B333:D333"/>
    <mergeCell ref="E333:K333"/>
    <mergeCell ref="B335:K335"/>
    <mergeCell ref="E336:H336"/>
    <mergeCell ref="E337:H337"/>
    <mergeCell ref="E338:H338"/>
    <mergeCell ref="E328:H328"/>
    <mergeCell ref="E329:H329"/>
    <mergeCell ref="E330:H330"/>
    <mergeCell ref="A331:K331"/>
    <mergeCell ref="B332:D332"/>
    <mergeCell ref="E332:K332"/>
    <mergeCell ref="E322:H322"/>
    <mergeCell ref="E323:H323"/>
    <mergeCell ref="E324:H324"/>
    <mergeCell ref="E325:H325"/>
    <mergeCell ref="E326:H326"/>
    <mergeCell ref="E327:H327"/>
    <mergeCell ref="E316:H316"/>
    <mergeCell ref="E317:H317"/>
    <mergeCell ref="E318:H318"/>
    <mergeCell ref="E319:H319"/>
    <mergeCell ref="E320:H320"/>
    <mergeCell ref="E321:H321"/>
    <mergeCell ref="B310:K310"/>
    <mergeCell ref="E311:H311"/>
    <mergeCell ref="E312:H312"/>
    <mergeCell ref="E313:H313"/>
    <mergeCell ref="E314:H314"/>
    <mergeCell ref="E315:H315"/>
    <mergeCell ref="E305:H305"/>
    <mergeCell ref="A306:K306"/>
    <mergeCell ref="A307:D307"/>
    <mergeCell ref="E307:K307"/>
    <mergeCell ref="B308:D308"/>
    <mergeCell ref="E308:K308"/>
    <mergeCell ref="E299:H299"/>
    <mergeCell ref="E300:H300"/>
    <mergeCell ref="E301:H301"/>
    <mergeCell ref="E302:H302"/>
    <mergeCell ref="E303:H303"/>
    <mergeCell ref="E304:H304"/>
    <mergeCell ref="E293:H293"/>
    <mergeCell ref="E294:H294"/>
    <mergeCell ref="E295:H295"/>
    <mergeCell ref="E296:H296"/>
    <mergeCell ref="E297:H297"/>
    <mergeCell ref="E298:H298"/>
    <mergeCell ref="B287:D287"/>
    <mergeCell ref="E287:K287"/>
    <mergeCell ref="B289:K289"/>
    <mergeCell ref="E290:H290"/>
    <mergeCell ref="E291:H291"/>
    <mergeCell ref="E292:H292"/>
    <mergeCell ref="E282:H282"/>
    <mergeCell ref="E283:H283"/>
    <mergeCell ref="E284:H284"/>
    <mergeCell ref="A285:K285"/>
    <mergeCell ref="B286:D286"/>
    <mergeCell ref="E286:K286"/>
    <mergeCell ref="E276:H276"/>
    <mergeCell ref="E277:H277"/>
    <mergeCell ref="E278:H278"/>
    <mergeCell ref="E279:H279"/>
    <mergeCell ref="E280:H280"/>
    <mergeCell ref="E281:H281"/>
    <mergeCell ref="E270:H270"/>
    <mergeCell ref="E271:H271"/>
    <mergeCell ref="E272:H272"/>
    <mergeCell ref="E273:H273"/>
    <mergeCell ref="E274:H274"/>
    <mergeCell ref="E275:H275"/>
    <mergeCell ref="E264:H264"/>
    <mergeCell ref="E265:H265"/>
    <mergeCell ref="E266:H266"/>
    <mergeCell ref="E267:H267"/>
    <mergeCell ref="E268:H268"/>
    <mergeCell ref="E269:H269"/>
    <mergeCell ref="B258:K258"/>
    <mergeCell ref="E259:H259"/>
    <mergeCell ref="E260:H260"/>
    <mergeCell ref="E261:H261"/>
    <mergeCell ref="E262:H262"/>
    <mergeCell ref="E263:H263"/>
    <mergeCell ref="E252:H252"/>
    <mergeCell ref="E253:H253"/>
    <mergeCell ref="A254:K254"/>
    <mergeCell ref="B255:D255"/>
    <mergeCell ref="E255:K255"/>
    <mergeCell ref="B256:D256"/>
    <mergeCell ref="E256:K256"/>
    <mergeCell ref="E246:H246"/>
    <mergeCell ref="E247:H247"/>
    <mergeCell ref="E248:H248"/>
    <mergeCell ref="E249:H249"/>
    <mergeCell ref="E250:H250"/>
    <mergeCell ref="E251:H251"/>
    <mergeCell ref="E240:H240"/>
    <mergeCell ref="E241:H241"/>
    <mergeCell ref="E242:H242"/>
    <mergeCell ref="E243:H243"/>
    <mergeCell ref="E244:H244"/>
    <mergeCell ref="E245:H245"/>
    <mergeCell ref="B234:D234"/>
    <mergeCell ref="E234:K234"/>
    <mergeCell ref="E236:H236"/>
    <mergeCell ref="E237:H237"/>
    <mergeCell ref="E238:H238"/>
    <mergeCell ref="E239:H239"/>
    <mergeCell ref="E228:H228"/>
    <mergeCell ref="E229:H229"/>
    <mergeCell ref="E230:H230"/>
    <mergeCell ref="E231:H231"/>
    <mergeCell ref="A232:K232"/>
    <mergeCell ref="B233:D233"/>
    <mergeCell ref="E233:K233"/>
    <mergeCell ref="B222:K222"/>
    <mergeCell ref="E223:H223"/>
    <mergeCell ref="E224:H224"/>
    <mergeCell ref="E225:H225"/>
    <mergeCell ref="E226:H226"/>
    <mergeCell ref="E227:H227"/>
    <mergeCell ref="E217:H217"/>
    <mergeCell ref="A218:K218"/>
    <mergeCell ref="B219:D219"/>
    <mergeCell ref="E219:K219"/>
    <mergeCell ref="B220:D220"/>
    <mergeCell ref="E220:K220"/>
    <mergeCell ref="E211:H211"/>
    <mergeCell ref="E212:H212"/>
    <mergeCell ref="E213:H213"/>
    <mergeCell ref="E214:H214"/>
    <mergeCell ref="E215:H215"/>
    <mergeCell ref="E216:H216"/>
    <mergeCell ref="E205:H205"/>
    <mergeCell ref="E206:H206"/>
    <mergeCell ref="E207:H207"/>
    <mergeCell ref="E208:H208"/>
    <mergeCell ref="E209:H209"/>
    <mergeCell ref="E210:H210"/>
    <mergeCell ref="B199:D199"/>
    <mergeCell ref="E199:K199"/>
    <mergeCell ref="B201:K201"/>
    <mergeCell ref="E202:H202"/>
    <mergeCell ref="E203:H203"/>
    <mergeCell ref="E204:H204"/>
    <mergeCell ref="E194:H194"/>
    <mergeCell ref="E195:H195"/>
    <mergeCell ref="E196:H196"/>
    <mergeCell ref="A197:K197"/>
    <mergeCell ref="B198:D198"/>
    <mergeCell ref="E198:K198"/>
    <mergeCell ref="E188:H188"/>
    <mergeCell ref="E189:H189"/>
    <mergeCell ref="E190:H190"/>
    <mergeCell ref="E191:H191"/>
    <mergeCell ref="E192:H192"/>
    <mergeCell ref="E193:H193"/>
    <mergeCell ref="B182:K182"/>
    <mergeCell ref="E183:H183"/>
    <mergeCell ref="E184:H184"/>
    <mergeCell ref="E185:H185"/>
    <mergeCell ref="E186:H186"/>
    <mergeCell ref="E187:H187"/>
    <mergeCell ref="E177:H177"/>
    <mergeCell ref="A178:K178"/>
    <mergeCell ref="B179:D179"/>
    <mergeCell ref="E179:K179"/>
    <mergeCell ref="B180:D180"/>
    <mergeCell ref="E180:K180"/>
    <mergeCell ref="E170:H170"/>
    <mergeCell ref="E171:H171"/>
    <mergeCell ref="E173:H173"/>
    <mergeCell ref="E174:H174"/>
    <mergeCell ref="E175:H175"/>
    <mergeCell ref="E176:H176"/>
    <mergeCell ref="E164:H164"/>
    <mergeCell ref="E165:H165"/>
    <mergeCell ref="E166:H166"/>
    <mergeCell ref="E167:H167"/>
    <mergeCell ref="E168:H168"/>
    <mergeCell ref="E169:H169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46:H146"/>
    <mergeCell ref="E147:H147"/>
    <mergeCell ref="E148:H148"/>
    <mergeCell ref="E149:H149"/>
    <mergeCell ref="E150:H150"/>
    <mergeCell ref="E151:H151"/>
    <mergeCell ref="B140:K140"/>
    <mergeCell ref="E141:H141"/>
    <mergeCell ref="E142:H142"/>
    <mergeCell ref="E143:H143"/>
    <mergeCell ref="E144:H144"/>
    <mergeCell ref="E145:H145"/>
    <mergeCell ref="E134:H134"/>
    <mergeCell ref="E135:H135"/>
    <mergeCell ref="A136:K136"/>
    <mergeCell ref="B137:D137"/>
    <mergeCell ref="E137:K137"/>
    <mergeCell ref="B138:D138"/>
    <mergeCell ref="E138:K138"/>
    <mergeCell ref="E128:H128"/>
    <mergeCell ref="E129:H129"/>
    <mergeCell ref="E130:H130"/>
    <mergeCell ref="E131:H131"/>
    <mergeCell ref="E132:H132"/>
    <mergeCell ref="E133:H133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10:H110"/>
    <mergeCell ref="E111:H111"/>
    <mergeCell ref="E112:H112"/>
    <mergeCell ref="E113:H113"/>
    <mergeCell ref="E114:H114"/>
    <mergeCell ref="E115:H115"/>
    <mergeCell ref="B104:D104"/>
    <mergeCell ref="E104:K104"/>
    <mergeCell ref="B106:K106"/>
    <mergeCell ref="E107:H107"/>
    <mergeCell ref="E108:H108"/>
    <mergeCell ref="E109:H109"/>
    <mergeCell ref="E98:H98"/>
    <mergeCell ref="E99:H99"/>
    <mergeCell ref="E100:H100"/>
    <mergeCell ref="E101:H101"/>
    <mergeCell ref="A102:K102"/>
    <mergeCell ref="B103:D103"/>
    <mergeCell ref="E103:K103"/>
    <mergeCell ref="E92:H92"/>
    <mergeCell ref="E93:H93"/>
    <mergeCell ref="E94:H94"/>
    <mergeCell ref="E95:H95"/>
    <mergeCell ref="E96:H96"/>
    <mergeCell ref="E97:H97"/>
    <mergeCell ref="E86:H86"/>
    <mergeCell ref="E87:H87"/>
    <mergeCell ref="E88:H88"/>
    <mergeCell ref="E89:H89"/>
    <mergeCell ref="E90:H90"/>
    <mergeCell ref="E91:H91"/>
    <mergeCell ref="B80:D80"/>
    <mergeCell ref="E80:K80"/>
    <mergeCell ref="B82:K82"/>
    <mergeCell ref="E83:H83"/>
    <mergeCell ref="E84:H84"/>
    <mergeCell ref="E85:H85"/>
    <mergeCell ref="E75:H75"/>
    <mergeCell ref="E76:H76"/>
    <mergeCell ref="E77:H77"/>
    <mergeCell ref="A78:K78"/>
    <mergeCell ref="B79:D79"/>
    <mergeCell ref="E79:K79"/>
    <mergeCell ref="E69:H69"/>
    <mergeCell ref="E70:H70"/>
    <mergeCell ref="E71:H71"/>
    <mergeCell ref="E72:H72"/>
    <mergeCell ref="E73:H73"/>
    <mergeCell ref="E74:H74"/>
    <mergeCell ref="E63:H63"/>
    <mergeCell ref="E64:H64"/>
    <mergeCell ref="E65:H65"/>
    <mergeCell ref="E66:H66"/>
    <mergeCell ref="E67:H67"/>
    <mergeCell ref="E68:H68"/>
    <mergeCell ref="B58:D58"/>
    <mergeCell ref="E58:K58"/>
    <mergeCell ref="B59:D59"/>
    <mergeCell ref="E59:K59"/>
    <mergeCell ref="B61:K61"/>
    <mergeCell ref="E62:H62"/>
    <mergeCell ref="E52:H52"/>
    <mergeCell ref="E53:H53"/>
    <mergeCell ref="E54:H54"/>
    <mergeCell ref="E55:H55"/>
    <mergeCell ref="E56:H56"/>
    <mergeCell ref="A57:K57"/>
    <mergeCell ref="E46:H46"/>
    <mergeCell ref="E47:H47"/>
    <mergeCell ref="E48:H48"/>
    <mergeCell ref="E49:H49"/>
    <mergeCell ref="E50:H50"/>
    <mergeCell ref="E51:H51"/>
    <mergeCell ref="E40:H40"/>
    <mergeCell ref="E41:H41"/>
    <mergeCell ref="E42:H42"/>
    <mergeCell ref="E43:H43"/>
    <mergeCell ref="E44:H44"/>
    <mergeCell ref="E45:H45"/>
    <mergeCell ref="E34:H34"/>
    <mergeCell ref="E35:H35"/>
    <mergeCell ref="E36:H36"/>
    <mergeCell ref="E37:H37"/>
    <mergeCell ref="E38:H38"/>
    <mergeCell ref="E39:H39"/>
    <mergeCell ref="B29:D29"/>
    <mergeCell ref="E29:K29"/>
    <mergeCell ref="B30:D30"/>
    <mergeCell ref="E30:K30"/>
    <mergeCell ref="B32:K32"/>
    <mergeCell ref="E33:H33"/>
    <mergeCell ref="E22:H22"/>
    <mergeCell ref="E23:H23"/>
    <mergeCell ref="E24:H24"/>
    <mergeCell ref="E25:H25"/>
    <mergeCell ref="E26:H26"/>
    <mergeCell ref="A28:K28"/>
    <mergeCell ref="E16:H16"/>
    <mergeCell ref="E17:H17"/>
    <mergeCell ref="E18:H18"/>
    <mergeCell ref="E19:H19"/>
    <mergeCell ref="E20:H20"/>
    <mergeCell ref="E21:H21"/>
    <mergeCell ref="E10:H10"/>
    <mergeCell ref="E11:H11"/>
    <mergeCell ref="E12:H12"/>
    <mergeCell ref="E13:H13"/>
    <mergeCell ref="E14:H14"/>
    <mergeCell ref="E15:H15"/>
    <mergeCell ref="B6:K6"/>
    <mergeCell ref="B7:D7"/>
    <mergeCell ref="E7:K7"/>
    <mergeCell ref="B8:D8"/>
    <mergeCell ref="E8:K8"/>
    <mergeCell ref="E9:H9"/>
    <mergeCell ref="A1:K1"/>
    <mergeCell ref="B2:K2"/>
    <mergeCell ref="B3:K3"/>
    <mergeCell ref="B4:D4"/>
    <mergeCell ref="E4:H4"/>
    <mergeCell ref="B5:D5"/>
    <mergeCell ref="E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2018-12-03T12:33:51Z</dcterms:created>
  <dcterms:modified xsi:type="dcterms:W3CDTF">2018-12-03T12:34:33Z</dcterms:modified>
  <cp:category/>
  <cp:version/>
  <cp:contentType/>
  <cp:contentStatus/>
</cp:coreProperties>
</file>